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8475" windowHeight="6150" activeTab="3"/>
  </bookViews>
  <sheets>
    <sheet name="lua" sheetId="1" r:id="rId1"/>
    <sheet name="RAU" sheetId="2" r:id="rId2"/>
    <sheet name="lac" sheetId="3" r:id="rId3"/>
    <sheet name="chan nuoi" sheetId="4" r:id="rId4"/>
    <sheet name="Sheet4" sheetId="5" r:id="rId5"/>
    <sheet name="Sheet5" sheetId="6" r:id="rId6"/>
  </sheets>
  <definedNames/>
  <calcPr fullCalcOnLoad="1"/>
</workbook>
</file>

<file path=xl/sharedStrings.xml><?xml version="1.0" encoding="utf-8"?>
<sst xmlns="http://schemas.openxmlformats.org/spreadsheetml/2006/main" count="228" uniqueCount="73">
  <si>
    <t>UBND HUYỆN ĐỨC THỌ</t>
  </si>
  <si>
    <t>Mẫu biểu 01: ĐỊNH HƯỚNG PHÁT TRIỂN SẢN PHẨM LÚA CHẤT LƯỢNG CAO</t>
  </si>
  <si>
    <t>STT</t>
  </si>
  <si>
    <t>DT (ha)</t>
  </si>
  <si>
    <t>NS/2 vụ (tạ/ha)</t>
  </si>
  <si>
    <t>SL (tấn)</t>
  </si>
  <si>
    <t>Ước tính giá trị SX theo giá trị cố định năm 1994 (tỷ đồng)</t>
  </si>
  <si>
    <t>Đến năm 2015</t>
  </si>
  <si>
    <t>Đến năm 2020</t>
  </si>
  <si>
    <t>§øc L¹ng</t>
  </si>
  <si>
    <t xml:space="preserve">§øc §ång </t>
  </si>
  <si>
    <t>§øc L¹c</t>
  </si>
  <si>
    <t>§øc Hoµ</t>
  </si>
  <si>
    <t>§øc Long</t>
  </si>
  <si>
    <t>§øc LËp</t>
  </si>
  <si>
    <t>§øc An</t>
  </si>
  <si>
    <t>§øc Dòng</t>
  </si>
  <si>
    <t>§øc L©m</t>
  </si>
  <si>
    <t>§øc Thanh</t>
  </si>
  <si>
    <t>§øc Thuû</t>
  </si>
  <si>
    <t>Trung LÔ</t>
  </si>
  <si>
    <t>§øc ThÞnh</t>
  </si>
  <si>
    <t>Th¸i Yªn</t>
  </si>
  <si>
    <t>Yªn Hå</t>
  </si>
  <si>
    <t>§øc Nh©n</t>
  </si>
  <si>
    <t>Bïi X¸</t>
  </si>
  <si>
    <t>§øc Yªn</t>
  </si>
  <si>
    <t>ThÞ TrÊn</t>
  </si>
  <si>
    <t>Tïng ¶nh</t>
  </si>
  <si>
    <t>Tr­êng S¬n</t>
  </si>
  <si>
    <t>Liªn Minh</t>
  </si>
  <si>
    <t>§øc Tïng</t>
  </si>
  <si>
    <t>§øc Ch©u</t>
  </si>
  <si>
    <t>§øc La</t>
  </si>
  <si>
    <t>§øc Quang</t>
  </si>
  <si>
    <t>§øc VÜnh</t>
  </si>
  <si>
    <t>T©n H­¬ng</t>
  </si>
  <si>
    <t>Céng</t>
  </si>
  <si>
    <t>NSBQ/2 vụ (tạ/ha)</t>
  </si>
  <si>
    <t>đến năm 2015</t>
  </si>
  <si>
    <t>ước 
tính giá
 trị SX theo giá cố định (tỷ)</t>
  </si>
  <si>
    <t>tổng cộng</t>
  </si>
  <si>
    <t xml:space="preserve">STT
</t>
  </si>
  <si>
    <t xml:space="preserve">Xã
</t>
  </si>
  <si>
    <t>Mẫu biểu 3: ĐỊNH HƯỚNG PHÁT TRIỂN SẢN PHẨM HÀNG HÓA CHỦ LỰC LỈNH VỰC LÂM NGHIỆP</t>
  </si>
  <si>
    <t>ước tính giá trị SX theo giá cố định
năm 1994
(tỷ đồng)</t>
  </si>
  <si>
    <t xml:space="preserve">Diện tích
(ha)
</t>
  </si>
  <si>
    <t xml:space="preserve">Diện tích
 khai thác
</t>
  </si>
  <si>
    <t xml:space="preserve">Năng suất
(tấn/ha)
</t>
  </si>
  <si>
    <t xml:space="preserve">sản lượng
(tấn)
</t>
  </si>
  <si>
    <t xml:space="preserve">XÃ
</t>
  </si>
  <si>
    <t>NSBQ/2 vụ (tấn/ha)</t>
  </si>
  <si>
    <t>NS/2 vụ (tấn/ha)</t>
  </si>
  <si>
    <t>Bò zebu</t>
  </si>
  <si>
    <t>số 
lượng
con)</t>
  </si>
  <si>
    <t>Bò zêbu</t>
  </si>
  <si>
    <t>sản 
lượng
thịt hơi
XC
(tấn)</t>
  </si>
  <si>
    <t>số 
lượng
(con)</t>
  </si>
  <si>
    <t>Mẫu biểu 02: ĐỊNH HƯỚNG PHÁT TRIỂN SẢN PHẨM RAU CHẤT LƯỢNG CAO</t>
  </si>
  <si>
    <t>Mẫu biểu 03: ĐỊNH HƯỚNG PHÁT TRIỂN LẠC HÀNG HÓA VỤ XUÂN</t>
  </si>
  <si>
    <t>Mẫu biểu 4: ĐỊNH HƯỚNG PHÁT TRIỂN SẢN PHẨM HÀNG HÓA CHỦ LỰC CHĂN NUÔI</t>
  </si>
  <si>
    <r>
      <t xml:space="preserve">Ước tính giá trị SX theo giá trị cố định năm 1994
 </t>
    </r>
    <r>
      <rPr>
        <b/>
        <i/>
        <sz val="10"/>
        <rFont val="Arial"/>
        <family val="2"/>
      </rPr>
      <t>(tỷ đồng)</t>
    </r>
  </si>
  <si>
    <r>
      <t xml:space="preserve">Ước tính giá trị SX theo giá trị cố định năm 1994
</t>
    </r>
    <r>
      <rPr>
        <b/>
        <i/>
        <sz val="10"/>
        <rFont val="Arial"/>
        <family val="2"/>
      </rPr>
      <t xml:space="preserve"> (tỷ đồng)</t>
    </r>
  </si>
  <si>
    <r>
      <t xml:space="preserve">NS/2 vụ </t>
    </r>
    <r>
      <rPr>
        <b/>
        <i/>
        <sz val="10"/>
        <rFont val="Arial"/>
        <family val="2"/>
      </rPr>
      <t>(tạ/ha)</t>
    </r>
  </si>
  <si>
    <r>
      <t xml:space="preserve">SL 
</t>
    </r>
    <r>
      <rPr>
        <b/>
        <i/>
        <sz val="10"/>
        <rFont val="Arial"/>
        <family val="2"/>
      </rPr>
      <t>(tấn)</t>
    </r>
  </si>
  <si>
    <r>
      <t xml:space="preserve">DT
 </t>
    </r>
    <r>
      <rPr>
        <b/>
        <i/>
        <sz val="10"/>
        <rFont val="Arial"/>
        <family val="2"/>
      </rPr>
      <t>(ha)</t>
    </r>
  </si>
  <si>
    <r>
      <t xml:space="preserve">SL </t>
    </r>
    <r>
      <rPr>
        <b/>
        <i/>
        <sz val="10"/>
        <rFont val="Arial"/>
        <family val="2"/>
      </rPr>
      <t>(tấn)</t>
    </r>
  </si>
  <si>
    <r>
      <t xml:space="preserve">NSBQ/2 vụ </t>
    </r>
    <r>
      <rPr>
        <b/>
        <i/>
        <sz val="10"/>
        <rFont val="Arial"/>
        <family val="2"/>
      </rPr>
      <t>(tạ/ha)</t>
    </r>
  </si>
  <si>
    <t>Đơn vị</t>
  </si>
  <si>
    <t>Ước tính giá trị SX theo giá trị cố định năm 1994 
(tỷ đồng)</t>
  </si>
  <si>
    <t>Ước tính giá trị SX theo giá trị cố định năm 1994
 (tỷ đồng)</t>
  </si>
  <si>
    <t>lợn thương phẩm</t>
  </si>
  <si>
    <t>(Kèm theo Quyết định số        /QĐ-UBND ngày    tháng 4 năm 2012)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</si>
</sst>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sz val="12"/>
      <name val=".VnTime"/>
      <family val="0"/>
    </font>
    <font>
      <sz val="10"/>
      <name val=".VnArial Narrow"/>
      <family val="2"/>
    </font>
    <font>
      <b/>
      <sz val="10"/>
      <name val=".VnArial Narrow"/>
      <family val="2"/>
    </font>
    <font>
      <b/>
      <sz val="10"/>
      <name val="Arial"/>
      <family val="2"/>
    </font>
    <font>
      <sz val="9"/>
      <name val=".VnArial Narrow"/>
      <family val="2"/>
    </font>
    <font>
      <b/>
      <sz val="9"/>
      <name val=".VnArial Narrow"/>
      <family val="2"/>
    </font>
    <font>
      <sz val="9"/>
      <color indexed="10"/>
      <name val=".VnArial Narrow"/>
      <family val="2"/>
    </font>
    <font>
      <sz val="10"/>
      <color indexed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.VnArial Narrow"/>
      <family val="2"/>
    </font>
    <font>
      <b/>
      <i/>
      <sz val="10"/>
      <name val="Arial"/>
      <family val="2"/>
    </font>
    <font>
      <b/>
      <sz val="10"/>
      <color indexed="8"/>
      <name val=".VnArial Narrow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4" xfId="0" applyBorder="1" applyAlignment="1">
      <alignment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4" fillId="0" borderId="4" xfId="19" applyFont="1" applyBorder="1" applyAlignment="1">
      <alignment horizontal="left" vertical="center"/>
      <protection/>
    </xf>
    <xf numFmtId="0" fontId="5" fillId="0" borderId="4" xfId="0" applyFont="1" applyBorder="1" applyAlignment="1">
      <alignment horizontal="center"/>
    </xf>
    <xf numFmtId="0" fontId="4" fillId="0" borderId="1" xfId="19" applyFont="1" applyBorder="1" applyAlignment="1">
      <alignment horizontal="left" vertical="center"/>
      <protection/>
    </xf>
    <xf numFmtId="0" fontId="4" fillId="0" borderId="3" xfId="19" applyFont="1" applyBorder="1" applyAlignment="1">
      <alignment horizontal="left" vertical="center"/>
      <protection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3" fillId="0" borderId="1" xfId="19" applyFont="1" applyBorder="1" applyAlignment="1">
      <alignment horizontal="left" vertical="center"/>
      <protection/>
    </xf>
    <xf numFmtId="0" fontId="3" fillId="0" borderId="2" xfId="19" applyFont="1" applyBorder="1" applyAlignment="1">
      <alignment horizontal="left" vertical="center"/>
      <protection/>
    </xf>
    <xf numFmtId="0" fontId="9" fillId="0" borderId="7" xfId="0" applyFont="1" applyBorder="1" applyAlignment="1">
      <alignment/>
    </xf>
    <xf numFmtId="0" fontId="5" fillId="0" borderId="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/>
    </xf>
    <xf numFmtId="0" fontId="4" fillId="0" borderId="10" xfId="19" applyFont="1" applyBorder="1" applyAlignment="1">
      <alignment horizontal="left" vertical="center"/>
      <protection/>
    </xf>
    <xf numFmtId="0" fontId="0" fillId="0" borderId="10" xfId="0" applyBorder="1" applyAlignment="1">
      <alignment horizontal="center"/>
    </xf>
    <xf numFmtId="0" fontId="10" fillId="0" borderId="4" xfId="0" applyFont="1" applyBorder="1" applyAlignment="1">
      <alignment/>
    </xf>
    <xf numFmtId="0" fontId="3" fillId="0" borderId="11" xfId="19" applyFont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3" fillId="0" borderId="12" xfId="19" applyFont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3" fillId="0" borderId="13" xfId="19" applyFont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4" xfId="19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3" fillId="0" borderId="4" xfId="19" applyFont="1" applyFill="1" applyBorder="1" applyAlignment="1">
      <alignment horizontal="center"/>
      <protection/>
    </xf>
    <xf numFmtId="0" fontId="5" fillId="0" borderId="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 wrapText="1"/>
    </xf>
    <xf numFmtId="0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C5" sqref="C5:F5"/>
    </sheetView>
  </sheetViews>
  <sheetFormatPr defaultColWidth="9.140625" defaultRowHeight="12.75"/>
  <cols>
    <col min="1" max="1" width="5.140625" style="0" customWidth="1"/>
    <col min="2" max="2" width="16.421875" style="0" customWidth="1"/>
    <col min="5" max="5" width="13.8515625" style="0" customWidth="1"/>
    <col min="6" max="6" width="16.8515625" style="0" customWidth="1"/>
    <col min="7" max="8" width="10.7109375" style="0" customWidth="1"/>
    <col min="9" max="9" width="10.28125" style="0" customWidth="1"/>
    <col min="10" max="10" width="25.00390625" style="0" customWidth="1"/>
  </cols>
  <sheetData>
    <row r="1" spans="1:10" ht="12.75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</row>
    <row r="2" spans="1:10" ht="12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2" ht="12.75">
      <c r="A3" s="45"/>
      <c r="B3" s="45"/>
      <c r="C3" s="78" t="s">
        <v>72</v>
      </c>
      <c r="D3" s="78"/>
      <c r="E3" s="78"/>
      <c r="F3" s="78"/>
      <c r="G3" s="78"/>
      <c r="H3" s="78"/>
      <c r="I3" s="78"/>
      <c r="J3" s="78"/>
      <c r="K3" s="78"/>
      <c r="L3" s="78"/>
    </row>
    <row r="5" spans="1:10" ht="21.75" customHeight="1">
      <c r="A5" s="57" t="s">
        <v>2</v>
      </c>
      <c r="B5" s="57" t="s">
        <v>68</v>
      </c>
      <c r="C5" s="58" t="s">
        <v>7</v>
      </c>
      <c r="D5" s="59"/>
      <c r="E5" s="59"/>
      <c r="F5" s="60"/>
      <c r="G5" s="58" t="s">
        <v>8</v>
      </c>
      <c r="H5" s="59"/>
      <c r="I5" s="59"/>
      <c r="J5" s="60"/>
    </row>
    <row r="6" spans="1:10" ht="82.5" customHeight="1">
      <c r="A6" s="57"/>
      <c r="B6" s="57"/>
      <c r="C6" s="4" t="s">
        <v>65</v>
      </c>
      <c r="D6" s="4" t="s">
        <v>67</v>
      </c>
      <c r="E6" s="4" t="s">
        <v>66</v>
      </c>
      <c r="F6" s="4" t="s">
        <v>62</v>
      </c>
      <c r="G6" s="4" t="s">
        <v>65</v>
      </c>
      <c r="H6" s="4" t="s">
        <v>63</v>
      </c>
      <c r="I6" s="4" t="s">
        <v>64</v>
      </c>
      <c r="J6" s="4" t="s">
        <v>61</v>
      </c>
    </row>
    <row r="7" spans="1:10" ht="12.75">
      <c r="A7" s="23">
        <v>1</v>
      </c>
      <c r="B7" s="29" t="s">
        <v>9</v>
      </c>
      <c r="C7" s="30">
        <v>25</v>
      </c>
      <c r="D7" s="30">
        <v>55</v>
      </c>
      <c r="E7" s="30">
        <f>C7*D7/10</f>
        <v>137.5</v>
      </c>
      <c r="F7" s="30">
        <f>E7*0.0016</f>
        <v>0.22</v>
      </c>
      <c r="G7" s="30">
        <v>30</v>
      </c>
      <c r="H7" s="30">
        <v>56</v>
      </c>
      <c r="I7" s="30">
        <f>G7*H7/10</f>
        <v>168</v>
      </c>
      <c r="J7" s="30">
        <f>I7*0.0016</f>
        <v>0.26880000000000004</v>
      </c>
    </row>
    <row r="8" spans="1:10" ht="12.75">
      <c r="A8" s="24">
        <v>2</v>
      </c>
      <c r="B8" s="31" t="s">
        <v>10</v>
      </c>
      <c r="C8" s="32">
        <v>25</v>
      </c>
      <c r="D8" s="32">
        <v>55</v>
      </c>
      <c r="E8" s="32">
        <f>C8*D8/10</f>
        <v>137.5</v>
      </c>
      <c r="F8" s="32">
        <f>E8*0.0016</f>
        <v>0.22</v>
      </c>
      <c r="G8" s="32">
        <v>50</v>
      </c>
      <c r="H8" s="32">
        <v>57</v>
      </c>
      <c r="I8" s="32">
        <f>G8*H8/10</f>
        <v>285</v>
      </c>
      <c r="J8" s="32">
        <f>I8*0.0016</f>
        <v>0.456</v>
      </c>
    </row>
    <row r="9" spans="1:10" ht="12.75">
      <c r="A9" s="24">
        <v>3</v>
      </c>
      <c r="B9" s="31" t="s">
        <v>11</v>
      </c>
      <c r="C9" s="32">
        <v>100</v>
      </c>
      <c r="D9" s="32">
        <v>57</v>
      </c>
      <c r="E9" s="32">
        <f aca="true" t="shared" si="0" ref="E9:E34">C9*D9/10</f>
        <v>570</v>
      </c>
      <c r="F9" s="32">
        <f aca="true" t="shared" si="1" ref="F9:F34">E9*0.0016</f>
        <v>0.912</v>
      </c>
      <c r="G9" s="32">
        <v>110</v>
      </c>
      <c r="H9" s="32">
        <v>58</v>
      </c>
      <c r="I9" s="32">
        <f>G9*H9/10</f>
        <v>638</v>
      </c>
      <c r="J9" s="32">
        <f aca="true" t="shared" si="2" ref="J9:J35">I9*0.0016</f>
        <v>1.0208000000000002</v>
      </c>
    </row>
    <row r="10" spans="1:10" ht="12.75">
      <c r="A10" s="24">
        <v>4</v>
      </c>
      <c r="B10" s="31" t="s">
        <v>12</v>
      </c>
      <c r="C10" s="32">
        <v>55</v>
      </c>
      <c r="D10" s="32">
        <v>56</v>
      </c>
      <c r="E10" s="32">
        <f t="shared" si="0"/>
        <v>308</v>
      </c>
      <c r="F10" s="32">
        <f t="shared" si="1"/>
        <v>0.4928</v>
      </c>
      <c r="G10" s="32">
        <v>60</v>
      </c>
      <c r="H10" s="32">
        <v>58</v>
      </c>
      <c r="I10" s="32">
        <f>G10*H10/10</f>
        <v>348</v>
      </c>
      <c r="J10" s="32">
        <f t="shared" si="2"/>
        <v>0.5568000000000001</v>
      </c>
    </row>
    <row r="11" spans="1:10" ht="12.75">
      <c r="A11" s="24">
        <v>5</v>
      </c>
      <c r="B11" s="31" t="s">
        <v>13</v>
      </c>
      <c r="C11" s="32">
        <v>270</v>
      </c>
      <c r="D11" s="32">
        <v>55</v>
      </c>
      <c r="E11" s="32">
        <f t="shared" si="0"/>
        <v>1485</v>
      </c>
      <c r="F11" s="32">
        <f t="shared" si="1"/>
        <v>2.3760000000000003</v>
      </c>
      <c r="G11" s="32">
        <v>200</v>
      </c>
      <c r="H11" s="32">
        <v>57</v>
      </c>
      <c r="I11" s="32">
        <f aca="true" t="shared" si="3" ref="I11:I34">G11*H11/10</f>
        <v>1140</v>
      </c>
      <c r="J11" s="32">
        <f t="shared" si="2"/>
        <v>1.824</v>
      </c>
    </row>
    <row r="12" spans="1:10" ht="12.75">
      <c r="A12" s="24">
        <v>6</v>
      </c>
      <c r="B12" s="31" t="s">
        <v>14</v>
      </c>
      <c r="C12" s="32">
        <v>150</v>
      </c>
      <c r="D12" s="32">
        <v>54</v>
      </c>
      <c r="E12" s="32">
        <f t="shared" si="0"/>
        <v>810</v>
      </c>
      <c r="F12" s="32">
        <f t="shared" si="1"/>
        <v>1.296</v>
      </c>
      <c r="G12" s="32">
        <v>190</v>
      </c>
      <c r="H12" s="32">
        <v>57</v>
      </c>
      <c r="I12" s="32">
        <f t="shared" si="3"/>
        <v>1083</v>
      </c>
      <c r="J12" s="32">
        <f t="shared" si="2"/>
        <v>1.7328000000000001</v>
      </c>
    </row>
    <row r="13" spans="1:10" ht="12.75">
      <c r="A13" s="24">
        <v>7</v>
      </c>
      <c r="B13" s="31" t="s">
        <v>15</v>
      </c>
      <c r="C13" s="32">
        <v>260</v>
      </c>
      <c r="D13" s="32">
        <v>59</v>
      </c>
      <c r="E13" s="32">
        <f t="shared" si="0"/>
        <v>1534</v>
      </c>
      <c r="F13" s="32">
        <f t="shared" si="1"/>
        <v>2.4544</v>
      </c>
      <c r="G13" s="32">
        <v>270</v>
      </c>
      <c r="H13" s="32">
        <v>60</v>
      </c>
      <c r="I13" s="32">
        <f t="shared" si="3"/>
        <v>1620</v>
      </c>
      <c r="J13" s="32">
        <f t="shared" si="2"/>
        <v>2.592</v>
      </c>
    </row>
    <row r="14" spans="1:10" ht="12.75">
      <c r="A14" s="24">
        <v>8</v>
      </c>
      <c r="B14" s="31" t="s">
        <v>16</v>
      </c>
      <c r="C14" s="32">
        <v>290</v>
      </c>
      <c r="D14" s="32">
        <v>55</v>
      </c>
      <c r="E14" s="32">
        <f t="shared" si="0"/>
        <v>1595</v>
      </c>
      <c r="F14" s="32">
        <f t="shared" si="1"/>
        <v>2.552</v>
      </c>
      <c r="G14" s="32">
        <v>320</v>
      </c>
      <c r="H14" s="32">
        <v>56</v>
      </c>
      <c r="I14" s="32">
        <f t="shared" si="3"/>
        <v>1792</v>
      </c>
      <c r="J14" s="32">
        <f t="shared" si="2"/>
        <v>2.8672</v>
      </c>
    </row>
    <row r="15" spans="1:10" ht="12.75">
      <c r="A15" s="24">
        <v>9</v>
      </c>
      <c r="B15" s="31" t="s">
        <v>17</v>
      </c>
      <c r="C15" s="32">
        <v>350</v>
      </c>
      <c r="D15" s="32">
        <v>55</v>
      </c>
      <c r="E15" s="32">
        <f t="shared" si="0"/>
        <v>1925</v>
      </c>
      <c r="F15" s="32">
        <f t="shared" si="1"/>
        <v>3.08</v>
      </c>
      <c r="G15" s="32">
        <v>380</v>
      </c>
      <c r="H15" s="32">
        <v>57</v>
      </c>
      <c r="I15" s="32">
        <f t="shared" si="3"/>
        <v>2166</v>
      </c>
      <c r="J15" s="32">
        <f t="shared" si="2"/>
        <v>3.4656000000000002</v>
      </c>
    </row>
    <row r="16" spans="1:10" ht="12.75">
      <c r="A16" s="24">
        <v>10</v>
      </c>
      <c r="B16" s="31" t="s">
        <v>18</v>
      </c>
      <c r="C16" s="32">
        <v>300</v>
      </c>
      <c r="D16" s="32">
        <v>58</v>
      </c>
      <c r="E16" s="32">
        <f t="shared" si="0"/>
        <v>1740</v>
      </c>
      <c r="F16" s="32">
        <f t="shared" si="1"/>
        <v>2.7840000000000003</v>
      </c>
      <c r="G16" s="32">
        <v>330</v>
      </c>
      <c r="H16" s="32">
        <v>58</v>
      </c>
      <c r="I16" s="32">
        <f t="shared" si="3"/>
        <v>1914</v>
      </c>
      <c r="J16" s="32">
        <f t="shared" si="2"/>
        <v>3.0624000000000002</v>
      </c>
    </row>
    <row r="17" spans="1:10" ht="12.75">
      <c r="A17" s="24">
        <v>11</v>
      </c>
      <c r="B17" s="31" t="s">
        <v>19</v>
      </c>
      <c r="C17" s="32">
        <v>240</v>
      </c>
      <c r="D17" s="32">
        <v>56</v>
      </c>
      <c r="E17" s="32">
        <f t="shared" si="0"/>
        <v>1344</v>
      </c>
      <c r="F17" s="32">
        <f t="shared" si="1"/>
        <v>2.1504000000000003</v>
      </c>
      <c r="G17" s="32">
        <v>300</v>
      </c>
      <c r="H17" s="32">
        <v>57</v>
      </c>
      <c r="I17" s="32">
        <f t="shared" si="3"/>
        <v>1710</v>
      </c>
      <c r="J17" s="32">
        <f t="shared" si="2"/>
        <v>2.736</v>
      </c>
    </row>
    <row r="18" spans="1:10" ht="12.75">
      <c r="A18" s="24">
        <v>12</v>
      </c>
      <c r="B18" s="31" t="s">
        <v>20</v>
      </c>
      <c r="C18" s="32">
        <v>230</v>
      </c>
      <c r="D18" s="32">
        <v>56</v>
      </c>
      <c r="E18" s="32">
        <f t="shared" si="0"/>
        <v>1288</v>
      </c>
      <c r="F18" s="32">
        <f t="shared" si="1"/>
        <v>2.0608</v>
      </c>
      <c r="G18" s="32">
        <v>290</v>
      </c>
      <c r="H18" s="32">
        <v>57</v>
      </c>
      <c r="I18" s="32">
        <f t="shared" si="3"/>
        <v>1653</v>
      </c>
      <c r="J18" s="32">
        <f t="shared" si="2"/>
        <v>2.6448</v>
      </c>
    </row>
    <row r="19" spans="1:10" ht="12.75">
      <c r="A19" s="24">
        <v>13</v>
      </c>
      <c r="B19" s="31" t="s">
        <v>21</v>
      </c>
      <c r="C19" s="32">
        <v>230</v>
      </c>
      <c r="D19" s="32">
        <v>57</v>
      </c>
      <c r="E19" s="32">
        <f t="shared" si="0"/>
        <v>1311</v>
      </c>
      <c r="F19" s="32">
        <f t="shared" si="1"/>
        <v>2.0976</v>
      </c>
      <c r="G19" s="32">
        <v>270</v>
      </c>
      <c r="H19" s="32">
        <v>58</v>
      </c>
      <c r="I19" s="32">
        <f t="shared" si="3"/>
        <v>1566</v>
      </c>
      <c r="J19" s="32">
        <f t="shared" si="2"/>
        <v>2.5056000000000003</v>
      </c>
    </row>
    <row r="20" spans="1:10" ht="12.75">
      <c r="A20" s="24">
        <v>14</v>
      </c>
      <c r="B20" s="31" t="s">
        <v>22</v>
      </c>
      <c r="C20" s="32">
        <v>260</v>
      </c>
      <c r="D20" s="32">
        <v>58</v>
      </c>
      <c r="E20" s="32">
        <f t="shared" si="0"/>
        <v>1508</v>
      </c>
      <c r="F20" s="32">
        <f t="shared" si="1"/>
        <v>2.4128000000000003</v>
      </c>
      <c r="G20" s="32">
        <v>290</v>
      </c>
      <c r="H20" s="32">
        <v>58</v>
      </c>
      <c r="I20" s="32">
        <f t="shared" si="3"/>
        <v>1682</v>
      </c>
      <c r="J20" s="32">
        <f t="shared" si="2"/>
        <v>2.6912000000000003</v>
      </c>
    </row>
    <row r="21" spans="1:10" ht="12.75">
      <c r="A21" s="24">
        <v>15</v>
      </c>
      <c r="B21" s="31" t="s">
        <v>23</v>
      </c>
      <c r="C21" s="32">
        <v>320</v>
      </c>
      <c r="D21" s="32">
        <v>57</v>
      </c>
      <c r="E21" s="32">
        <f t="shared" si="0"/>
        <v>1824</v>
      </c>
      <c r="F21" s="32">
        <f t="shared" si="1"/>
        <v>2.9184</v>
      </c>
      <c r="G21" s="32">
        <v>350</v>
      </c>
      <c r="H21" s="32">
        <v>58</v>
      </c>
      <c r="I21" s="32">
        <f t="shared" si="3"/>
        <v>2030</v>
      </c>
      <c r="J21" s="32">
        <f t="shared" si="2"/>
        <v>3.248</v>
      </c>
    </row>
    <row r="22" spans="1:10" ht="12.75">
      <c r="A22" s="24">
        <v>16</v>
      </c>
      <c r="B22" s="31" t="s">
        <v>24</v>
      </c>
      <c r="C22" s="32">
        <v>190</v>
      </c>
      <c r="D22" s="32">
        <v>57</v>
      </c>
      <c r="E22" s="32">
        <f t="shared" si="0"/>
        <v>1083</v>
      </c>
      <c r="F22" s="32">
        <f t="shared" si="1"/>
        <v>1.7328000000000001</v>
      </c>
      <c r="G22" s="32">
        <v>200</v>
      </c>
      <c r="H22" s="32">
        <v>58</v>
      </c>
      <c r="I22" s="32">
        <f t="shared" si="3"/>
        <v>1160</v>
      </c>
      <c r="J22" s="32">
        <f t="shared" si="2"/>
        <v>1.856</v>
      </c>
    </row>
    <row r="23" spans="1:10" ht="12.75">
      <c r="A23" s="24">
        <v>17</v>
      </c>
      <c r="B23" s="31" t="s">
        <v>25</v>
      </c>
      <c r="C23" s="32">
        <v>220</v>
      </c>
      <c r="D23" s="32">
        <v>58</v>
      </c>
      <c r="E23" s="32">
        <f t="shared" si="0"/>
        <v>1276</v>
      </c>
      <c r="F23" s="32">
        <f t="shared" si="1"/>
        <v>2.0416000000000003</v>
      </c>
      <c r="G23" s="32">
        <v>250</v>
      </c>
      <c r="H23" s="32">
        <v>59</v>
      </c>
      <c r="I23" s="32">
        <f t="shared" si="3"/>
        <v>1475</v>
      </c>
      <c r="J23" s="32">
        <f t="shared" si="2"/>
        <v>2.3600000000000003</v>
      </c>
    </row>
    <row r="24" spans="1:10" ht="12.75">
      <c r="A24" s="24">
        <v>18</v>
      </c>
      <c r="B24" s="31" t="s">
        <v>26</v>
      </c>
      <c r="C24" s="32">
        <v>110</v>
      </c>
      <c r="D24" s="32">
        <v>57</v>
      </c>
      <c r="E24" s="32">
        <f t="shared" si="0"/>
        <v>627</v>
      </c>
      <c r="F24" s="32">
        <f t="shared" si="1"/>
        <v>1.0032</v>
      </c>
      <c r="G24" s="32">
        <v>150</v>
      </c>
      <c r="H24" s="32">
        <v>58</v>
      </c>
      <c r="I24" s="32">
        <f t="shared" si="3"/>
        <v>870</v>
      </c>
      <c r="J24" s="32">
        <f t="shared" si="2"/>
        <v>1.3920000000000001</v>
      </c>
    </row>
    <row r="25" spans="1:10" ht="12.75">
      <c r="A25" s="24">
        <v>19</v>
      </c>
      <c r="B25" s="31" t="s">
        <v>27</v>
      </c>
      <c r="C25" s="32">
        <v>30</v>
      </c>
      <c r="D25" s="32">
        <v>57</v>
      </c>
      <c r="E25" s="32">
        <f t="shared" si="0"/>
        <v>171</v>
      </c>
      <c r="F25" s="32">
        <f t="shared" si="1"/>
        <v>0.2736</v>
      </c>
      <c r="G25" s="32">
        <v>60</v>
      </c>
      <c r="H25" s="32">
        <v>58</v>
      </c>
      <c r="I25" s="32">
        <f t="shared" si="3"/>
        <v>348</v>
      </c>
      <c r="J25" s="32">
        <f t="shared" si="2"/>
        <v>0.5568000000000001</v>
      </c>
    </row>
    <row r="26" spans="1:10" ht="12.75">
      <c r="A26" s="24">
        <v>20</v>
      </c>
      <c r="B26" s="31" t="s">
        <v>28</v>
      </c>
      <c r="C26" s="32">
        <v>145</v>
      </c>
      <c r="D26" s="32">
        <v>56</v>
      </c>
      <c r="E26" s="32">
        <f t="shared" si="0"/>
        <v>812</v>
      </c>
      <c r="F26" s="32">
        <f t="shared" si="1"/>
        <v>1.2992000000000001</v>
      </c>
      <c r="G26" s="32">
        <v>210</v>
      </c>
      <c r="H26" s="32">
        <v>57</v>
      </c>
      <c r="I26" s="32">
        <f t="shared" si="3"/>
        <v>1197</v>
      </c>
      <c r="J26" s="32">
        <f t="shared" si="2"/>
        <v>1.9152</v>
      </c>
    </row>
    <row r="27" spans="1:10" ht="12.75">
      <c r="A27" s="24">
        <v>21</v>
      </c>
      <c r="B27" s="31" t="s">
        <v>29</v>
      </c>
      <c r="C27" s="32">
        <v>15</v>
      </c>
      <c r="D27" s="32">
        <v>56</v>
      </c>
      <c r="E27" s="32">
        <f t="shared" si="0"/>
        <v>84</v>
      </c>
      <c r="F27" s="32">
        <f t="shared" si="1"/>
        <v>0.13440000000000002</v>
      </c>
      <c r="G27" s="32">
        <v>130</v>
      </c>
      <c r="H27" s="32">
        <v>57</v>
      </c>
      <c r="I27" s="32">
        <f t="shared" si="3"/>
        <v>741</v>
      </c>
      <c r="J27" s="32">
        <f t="shared" si="2"/>
        <v>1.1856</v>
      </c>
    </row>
    <row r="28" spans="1:10" ht="12.75">
      <c r="A28" s="24">
        <v>22</v>
      </c>
      <c r="B28" s="31" t="s">
        <v>30</v>
      </c>
      <c r="C28" s="32">
        <v>15</v>
      </c>
      <c r="D28" s="32">
        <v>58</v>
      </c>
      <c r="E28" s="32">
        <f t="shared" si="0"/>
        <v>87</v>
      </c>
      <c r="F28" s="32">
        <f t="shared" si="1"/>
        <v>0.13920000000000002</v>
      </c>
      <c r="G28" s="32">
        <v>100</v>
      </c>
      <c r="H28" s="32">
        <v>59</v>
      </c>
      <c r="I28" s="32">
        <f t="shared" si="3"/>
        <v>590</v>
      </c>
      <c r="J28" s="32">
        <f t="shared" si="2"/>
        <v>0.9440000000000001</v>
      </c>
    </row>
    <row r="29" spans="1:10" ht="12.75">
      <c r="A29" s="24">
        <v>23</v>
      </c>
      <c r="B29" s="31" t="s">
        <v>31</v>
      </c>
      <c r="C29" s="32">
        <v>10</v>
      </c>
      <c r="D29" s="32">
        <v>60</v>
      </c>
      <c r="E29" s="32">
        <f t="shared" si="0"/>
        <v>60</v>
      </c>
      <c r="F29" s="32">
        <f t="shared" si="1"/>
        <v>0.096</v>
      </c>
      <c r="G29" s="32">
        <v>80</v>
      </c>
      <c r="H29" s="32">
        <v>60</v>
      </c>
      <c r="I29" s="32">
        <f t="shared" si="3"/>
        <v>480</v>
      </c>
      <c r="J29" s="32">
        <f t="shared" si="2"/>
        <v>0.768</v>
      </c>
    </row>
    <row r="30" spans="1:10" ht="12.75">
      <c r="A30" s="24">
        <v>24</v>
      </c>
      <c r="B30" s="31" t="s">
        <v>32</v>
      </c>
      <c r="C30" s="32">
        <v>10</v>
      </c>
      <c r="D30" s="32">
        <v>60</v>
      </c>
      <c r="E30" s="32">
        <f t="shared" si="0"/>
        <v>60</v>
      </c>
      <c r="F30" s="32">
        <f t="shared" si="1"/>
        <v>0.096</v>
      </c>
      <c r="G30" s="32">
        <v>80</v>
      </c>
      <c r="H30" s="32">
        <v>61</v>
      </c>
      <c r="I30" s="32">
        <f t="shared" si="3"/>
        <v>488</v>
      </c>
      <c r="J30" s="32">
        <f t="shared" si="2"/>
        <v>0.7808</v>
      </c>
    </row>
    <row r="31" spans="1:10" ht="12.75">
      <c r="A31" s="24">
        <v>25</v>
      </c>
      <c r="B31" s="31" t="s">
        <v>33</v>
      </c>
      <c r="C31" s="32">
        <v>50</v>
      </c>
      <c r="D31" s="32">
        <v>57</v>
      </c>
      <c r="E31" s="32">
        <f t="shared" si="0"/>
        <v>285</v>
      </c>
      <c r="F31" s="32">
        <f t="shared" si="1"/>
        <v>0.456</v>
      </c>
      <c r="G31" s="32">
        <v>100</v>
      </c>
      <c r="H31" s="32">
        <v>61</v>
      </c>
      <c r="I31" s="32">
        <f t="shared" si="3"/>
        <v>610</v>
      </c>
      <c r="J31" s="32">
        <f t="shared" si="2"/>
        <v>0.9760000000000001</v>
      </c>
    </row>
    <row r="32" spans="1:10" ht="12.75">
      <c r="A32" s="24">
        <v>26</v>
      </c>
      <c r="B32" s="31" t="s">
        <v>34</v>
      </c>
      <c r="C32" s="32">
        <v>50</v>
      </c>
      <c r="D32" s="32">
        <v>57</v>
      </c>
      <c r="E32" s="32">
        <f t="shared" si="0"/>
        <v>285</v>
      </c>
      <c r="F32" s="32">
        <f t="shared" si="1"/>
        <v>0.456</v>
      </c>
      <c r="G32" s="32">
        <v>100</v>
      </c>
      <c r="H32" s="32">
        <v>57</v>
      </c>
      <c r="I32" s="32">
        <f t="shared" si="3"/>
        <v>570</v>
      </c>
      <c r="J32" s="32">
        <f t="shared" si="2"/>
        <v>0.912</v>
      </c>
    </row>
    <row r="33" spans="1:10" ht="12.75">
      <c r="A33" s="24">
        <v>27</v>
      </c>
      <c r="B33" s="31" t="s">
        <v>35</v>
      </c>
      <c r="C33" s="32">
        <v>50</v>
      </c>
      <c r="D33" s="32">
        <v>56</v>
      </c>
      <c r="E33" s="32">
        <f t="shared" si="0"/>
        <v>280</v>
      </c>
      <c r="F33" s="32">
        <f t="shared" si="1"/>
        <v>0.448</v>
      </c>
      <c r="G33" s="32">
        <v>100</v>
      </c>
      <c r="H33" s="32">
        <v>57</v>
      </c>
      <c r="I33" s="32">
        <f t="shared" si="3"/>
        <v>570</v>
      </c>
      <c r="J33" s="32">
        <f t="shared" si="2"/>
        <v>0.912</v>
      </c>
    </row>
    <row r="34" spans="1:10" ht="12.75">
      <c r="A34" s="27">
        <v>28</v>
      </c>
      <c r="B34" s="33" t="s">
        <v>36</v>
      </c>
      <c r="C34" s="34"/>
      <c r="D34" s="34"/>
      <c r="E34" s="34">
        <f t="shared" si="0"/>
        <v>0</v>
      </c>
      <c r="F34" s="34">
        <f t="shared" si="1"/>
        <v>0</v>
      </c>
      <c r="G34" s="34"/>
      <c r="H34" s="34"/>
      <c r="I34" s="34">
        <f t="shared" si="3"/>
        <v>0</v>
      </c>
      <c r="J34" s="34">
        <f t="shared" si="2"/>
        <v>0</v>
      </c>
    </row>
    <row r="35" spans="1:10" ht="14.25">
      <c r="A35" s="55" t="s">
        <v>37</v>
      </c>
      <c r="B35" s="55"/>
      <c r="C35" s="28">
        <f>SUM(C7:C34)</f>
        <v>4000</v>
      </c>
      <c r="D35" s="28"/>
      <c r="E35" s="28">
        <f>SUM(E7:E34)</f>
        <v>22627</v>
      </c>
      <c r="F35" s="28">
        <f>SUM(F7:F34)</f>
        <v>36.2032</v>
      </c>
      <c r="G35" s="28">
        <f>SUM(G7:G34)</f>
        <v>5000</v>
      </c>
      <c r="H35" s="28"/>
      <c r="I35" s="28">
        <f>SUM(I7:I34)</f>
        <v>28894</v>
      </c>
      <c r="J35" s="28">
        <f t="shared" si="2"/>
        <v>46.2304</v>
      </c>
    </row>
    <row r="36" spans="1:10" ht="12.75">
      <c r="A36" s="25"/>
      <c r="B36" s="25"/>
      <c r="C36" s="25"/>
      <c r="D36" s="25"/>
      <c r="E36" s="25"/>
      <c r="F36" s="25"/>
      <c r="G36" s="25"/>
      <c r="H36" s="25"/>
      <c r="I36" s="25"/>
      <c r="J36" s="25"/>
    </row>
  </sheetData>
  <mergeCells count="7">
    <mergeCell ref="A35:B35"/>
    <mergeCell ref="A2:J2"/>
    <mergeCell ref="A5:A6"/>
    <mergeCell ref="B5:B6"/>
    <mergeCell ref="C5:F5"/>
    <mergeCell ref="G5:J5"/>
    <mergeCell ref="C3:L3"/>
  </mergeCells>
  <printOptions/>
  <pageMargins left="0.71" right="0.36" top="0.46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3" sqref="B3:K3"/>
    </sheetView>
  </sheetViews>
  <sheetFormatPr defaultColWidth="9.140625" defaultRowHeight="12.75"/>
  <cols>
    <col min="2" max="2" width="15.00390625" style="0" customWidth="1"/>
    <col min="3" max="3" width="11.00390625" style="0" customWidth="1"/>
    <col min="4" max="4" width="11.140625" style="0" customWidth="1"/>
    <col min="5" max="5" width="12.00390625" style="0" customWidth="1"/>
    <col min="6" max="6" width="17.8515625" style="0" customWidth="1"/>
    <col min="7" max="7" width="10.28125" style="0" customWidth="1"/>
    <col min="8" max="8" width="10.57421875" style="0" customWidth="1"/>
    <col min="9" max="9" width="10.00390625" style="0" customWidth="1"/>
    <col min="10" max="10" width="17.7109375" style="0" customWidth="1"/>
  </cols>
  <sheetData>
    <row r="1" spans="1:5" ht="12.75">
      <c r="A1" s="61" t="s">
        <v>0</v>
      </c>
      <c r="B1" s="61"/>
      <c r="C1" s="61"/>
      <c r="D1" s="61"/>
      <c r="E1" s="61"/>
    </row>
    <row r="2" spans="1:10" ht="12.75">
      <c r="A2" s="56" t="s">
        <v>58</v>
      </c>
      <c r="B2" s="56"/>
      <c r="C2" s="56"/>
      <c r="D2" s="56"/>
      <c r="E2" s="56"/>
      <c r="F2" s="56"/>
      <c r="G2" s="56"/>
      <c r="H2" s="56"/>
      <c r="I2" s="56"/>
      <c r="J2" s="56"/>
    </row>
    <row r="3" spans="1:11" ht="12.75">
      <c r="A3" s="45"/>
      <c r="B3" s="78" t="s">
        <v>72</v>
      </c>
      <c r="C3" s="78"/>
      <c r="D3" s="78"/>
      <c r="E3" s="78"/>
      <c r="F3" s="78"/>
      <c r="G3" s="78"/>
      <c r="H3" s="78"/>
      <c r="I3" s="78"/>
      <c r="J3" s="78"/>
      <c r="K3" s="78"/>
    </row>
    <row r="5" spans="1:10" ht="26.25" customHeight="1">
      <c r="A5" s="62" t="s">
        <v>2</v>
      </c>
      <c r="B5" s="62" t="s">
        <v>68</v>
      </c>
      <c r="C5" s="64" t="s">
        <v>7</v>
      </c>
      <c r="D5" s="64"/>
      <c r="E5" s="64"/>
      <c r="F5" s="64"/>
      <c r="G5" s="64" t="s">
        <v>8</v>
      </c>
      <c r="H5" s="64"/>
      <c r="I5" s="64"/>
      <c r="J5" s="64"/>
    </row>
    <row r="6" spans="1:10" ht="62.25" customHeight="1">
      <c r="A6" s="63"/>
      <c r="B6" s="63"/>
      <c r="C6" s="39" t="s">
        <v>3</v>
      </c>
      <c r="D6" s="39" t="s">
        <v>51</v>
      </c>
      <c r="E6" s="39" t="s">
        <v>5</v>
      </c>
      <c r="F6" s="39" t="s">
        <v>69</v>
      </c>
      <c r="G6" s="39" t="s">
        <v>3</v>
      </c>
      <c r="H6" s="39" t="s">
        <v>52</v>
      </c>
      <c r="I6" s="39" t="s">
        <v>5</v>
      </c>
      <c r="J6" s="39" t="s">
        <v>70</v>
      </c>
    </row>
    <row r="7" spans="1:10" ht="12.75">
      <c r="A7" s="36">
        <v>1</v>
      </c>
      <c r="B7" s="14" t="s">
        <v>9</v>
      </c>
      <c r="C7" s="3">
        <v>5</v>
      </c>
      <c r="D7" s="3">
        <v>9</v>
      </c>
      <c r="E7" s="3">
        <f>C7*D7</f>
        <v>45</v>
      </c>
      <c r="F7" s="3">
        <f>E7*0.0014</f>
        <v>0.063</v>
      </c>
      <c r="G7" s="3">
        <v>5</v>
      </c>
      <c r="H7" s="3">
        <v>11</v>
      </c>
      <c r="I7" s="3">
        <f>G7*H7</f>
        <v>55</v>
      </c>
      <c r="J7" s="3">
        <f>I7*0.0014</f>
        <v>0.077</v>
      </c>
    </row>
    <row r="8" spans="1:10" ht="12.75">
      <c r="A8" s="37">
        <v>2</v>
      </c>
      <c r="B8" s="13" t="s">
        <v>10</v>
      </c>
      <c r="C8" s="1">
        <v>4</v>
      </c>
      <c r="D8" s="1">
        <v>10</v>
      </c>
      <c r="E8" s="1">
        <f>C8*D8</f>
        <v>40</v>
      </c>
      <c r="F8" s="1">
        <f>E8*0.0014</f>
        <v>0.056</v>
      </c>
      <c r="G8" s="1">
        <v>4</v>
      </c>
      <c r="H8" s="1">
        <v>12</v>
      </c>
      <c r="I8" s="1">
        <f>G8*H8</f>
        <v>48</v>
      </c>
      <c r="J8" s="1">
        <f>I8*0.0014</f>
        <v>0.0672</v>
      </c>
    </row>
    <row r="9" spans="1:10" ht="12.75">
      <c r="A9" s="37">
        <v>3</v>
      </c>
      <c r="B9" s="13" t="s">
        <v>11</v>
      </c>
      <c r="C9" s="1">
        <v>3</v>
      </c>
      <c r="D9" s="1">
        <v>10</v>
      </c>
      <c r="E9" s="3">
        <f aca="true" t="shared" si="0" ref="E9:E34">C9*D9</f>
        <v>30</v>
      </c>
      <c r="F9" s="3">
        <f aca="true" t="shared" si="1" ref="F9:F34">E9*0.0014</f>
        <v>0.042</v>
      </c>
      <c r="G9" s="1">
        <v>3</v>
      </c>
      <c r="H9" s="1">
        <v>12</v>
      </c>
      <c r="I9" s="3">
        <f aca="true" t="shared" si="2" ref="I9:I34">G9*H9</f>
        <v>36</v>
      </c>
      <c r="J9" s="3">
        <f aca="true" t="shared" si="3" ref="J9:J34">I9*0.0014</f>
        <v>0.0504</v>
      </c>
    </row>
    <row r="10" spans="1:10" ht="12.75">
      <c r="A10" s="37">
        <v>4</v>
      </c>
      <c r="B10" s="13" t="s">
        <v>12</v>
      </c>
      <c r="C10" s="1">
        <v>2</v>
      </c>
      <c r="D10" s="1">
        <v>9</v>
      </c>
      <c r="E10" s="1">
        <f t="shared" si="0"/>
        <v>18</v>
      </c>
      <c r="F10" s="1">
        <f t="shared" si="1"/>
        <v>0.0252</v>
      </c>
      <c r="G10" s="1">
        <v>2</v>
      </c>
      <c r="H10" s="1">
        <v>11.5</v>
      </c>
      <c r="I10" s="1">
        <f t="shared" si="2"/>
        <v>23</v>
      </c>
      <c r="J10" s="1">
        <f t="shared" si="3"/>
        <v>0.0322</v>
      </c>
    </row>
    <row r="11" spans="1:10" ht="12.75">
      <c r="A11" s="37">
        <v>5</v>
      </c>
      <c r="B11" s="13" t="s">
        <v>13</v>
      </c>
      <c r="C11" s="1">
        <v>2</v>
      </c>
      <c r="D11" s="1">
        <v>8.5</v>
      </c>
      <c r="E11" s="3">
        <f t="shared" si="0"/>
        <v>17</v>
      </c>
      <c r="F11" s="3">
        <f t="shared" si="1"/>
        <v>0.023799999999999998</v>
      </c>
      <c r="G11" s="1">
        <v>2</v>
      </c>
      <c r="H11" s="1">
        <v>12</v>
      </c>
      <c r="I11" s="3">
        <f t="shared" si="2"/>
        <v>24</v>
      </c>
      <c r="J11" s="3">
        <f t="shared" si="3"/>
        <v>0.0336</v>
      </c>
    </row>
    <row r="12" spans="1:10" ht="12.75">
      <c r="A12" s="37">
        <v>6</v>
      </c>
      <c r="B12" s="13" t="s">
        <v>14</v>
      </c>
      <c r="C12" s="1">
        <v>2</v>
      </c>
      <c r="D12" s="1">
        <v>11</v>
      </c>
      <c r="E12" s="1">
        <f t="shared" si="0"/>
        <v>22</v>
      </c>
      <c r="F12" s="1">
        <f t="shared" si="1"/>
        <v>0.0308</v>
      </c>
      <c r="G12" s="1">
        <v>2</v>
      </c>
      <c r="H12" s="1">
        <v>13.5</v>
      </c>
      <c r="I12" s="1">
        <f t="shared" si="2"/>
        <v>27</v>
      </c>
      <c r="J12" s="1">
        <f t="shared" si="3"/>
        <v>0.0378</v>
      </c>
    </row>
    <row r="13" spans="1:10" ht="12.75">
      <c r="A13" s="37">
        <v>7</v>
      </c>
      <c r="B13" s="13" t="s">
        <v>15</v>
      </c>
      <c r="C13" s="1">
        <v>5</v>
      </c>
      <c r="D13" s="1">
        <v>10.5</v>
      </c>
      <c r="E13" s="3">
        <f t="shared" si="0"/>
        <v>52.5</v>
      </c>
      <c r="F13" s="3">
        <f t="shared" si="1"/>
        <v>0.0735</v>
      </c>
      <c r="G13" s="1">
        <v>5</v>
      </c>
      <c r="H13" s="1">
        <v>12</v>
      </c>
      <c r="I13" s="3">
        <f t="shared" si="2"/>
        <v>60</v>
      </c>
      <c r="J13" s="3">
        <f t="shared" si="3"/>
        <v>0.084</v>
      </c>
    </row>
    <row r="14" spans="1:10" ht="12.75">
      <c r="A14" s="37">
        <v>8</v>
      </c>
      <c r="B14" s="13" t="s">
        <v>16</v>
      </c>
      <c r="C14" s="1">
        <v>3</v>
      </c>
      <c r="D14" s="1">
        <v>10</v>
      </c>
      <c r="E14" s="1">
        <f t="shared" si="0"/>
        <v>30</v>
      </c>
      <c r="F14" s="1">
        <f t="shared" si="1"/>
        <v>0.042</v>
      </c>
      <c r="G14" s="1">
        <v>3</v>
      </c>
      <c r="H14" s="1">
        <v>11</v>
      </c>
      <c r="I14" s="1">
        <f t="shared" si="2"/>
        <v>33</v>
      </c>
      <c r="J14" s="1">
        <f t="shared" si="3"/>
        <v>0.0462</v>
      </c>
    </row>
    <row r="15" spans="1:10" ht="12.75">
      <c r="A15" s="37">
        <v>9</v>
      </c>
      <c r="B15" s="13" t="s">
        <v>17</v>
      </c>
      <c r="C15" s="1">
        <v>3</v>
      </c>
      <c r="D15" s="1">
        <v>10</v>
      </c>
      <c r="E15" s="3">
        <f t="shared" si="0"/>
        <v>30</v>
      </c>
      <c r="F15" s="3">
        <f t="shared" si="1"/>
        <v>0.042</v>
      </c>
      <c r="G15" s="1">
        <v>3</v>
      </c>
      <c r="H15" s="1">
        <v>11</v>
      </c>
      <c r="I15" s="3">
        <f t="shared" si="2"/>
        <v>33</v>
      </c>
      <c r="J15" s="3">
        <f t="shared" si="3"/>
        <v>0.0462</v>
      </c>
    </row>
    <row r="16" spans="1:10" ht="12.75">
      <c r="A16" s="37">
        <v>10</v>
      </c>
      <c r="B16" s="13" t="s">
        <v>18</v>
      </c>
      <c r="C16" s="1">
        <v>1</v>
      </c>
      <c r="D16" s="1">
        <v>9</v>
      </c>
      <c r="E16" s="1">
        <f t="shared" si="0"/>
        <v>9</v>
      </c>
      <c r="F16" s="1">
        <f t="shared" si="1"/>
        <v>0.0126</v>
      </c>
      <c r="G16" s="1">
        <v>1</v>
      </c>
      <c r="H16" s="1">
        <v>13</v>
      </c>
      <c r="I16" s="1">
        <f t="shared" si="2"/>
        <v>13</v>
      </c>
      <c r="J16" s="1">
        <f t="shared" si="3"/>
        <v>0.0182</v>
      </c>
    </row>
    <row r="17" spans="1:10" ht="12.75">
      <c r="A17" s="37">
        <v>11</v>
      </c>
      <c r="B17" s="13" t="s">
        <v>19</v>
      </c>
      <c r="C17" s="1">
        <v>2</v>
      </c>
      <c r="D17" s="1">
        <v>9.5</v>
      </c>
      <c r="E17" s="3">
        <f t="shared" si="0"/>
        <v>19</v>
      </c>
      <c r="F17" s="3">
        <f t="shared" si="1"/>
        <v>0.0266</v>
      </c>
      <c r="G17" s="1">
        <v>2</v>
      </c>
      <c r="H17" s="1">
        <v>12.5</v>
      </c>
      <c r="I17" s="3">
        <f t="shared" si="2"/>
        <v>25</v>
      </c>
      <c r="J17" s="3">
        <f t="shared" si="3"/>
        <v>0.034999999999999996</v>
      </c>
    </row>
    <row r="18" spans="1:10" ht="12.75">
      <c r="A18" s="37">
        <v>12</v>
      </c>
      <c r="B18" s="13" t="s">
        <v>20</v>
      </c>
      <c r="C18" s="1">
        <v>3</v>
      </c>
      <c r="D18" s="1">
        <v>10.5</v>
      </c>
      <c r="E18" s="1">
        <f t="shared" si="0"/>
        <v>31.5</v>
      </c>
      <c r="F18" s="1">
        <f t="shared" si="1"/>
        <v>0.0441</v>
      </c>
      <c r="G18" s="1">
        <v>3</v>
      </c>
      <c r="H18" s="1">
        <v>10.5</v>
      </c>
      <c r="I18" s="1">
        <f t="shared" si="2"/>
        <v>31.5</v>
      </c>
      <c r="J18" s="1">
        <f t="shared" si="3"/>
        <v>0.0441</v>
      </c>
    </row>
    <row r="19" spans="1:10" ht="12.75">
      <c r="A19" s="37">
        <v>13</v>
      </c>
      <c r="B19" s="13" t="s">
        <v>21</v>
      </c>
      <c r="C19" s="1">
        <v>2</v>
      </c>
      <c r="D19" s="1">
        <v>9</v>
      </c>
      <c r="E19" s="3">
        <f t="shared" si="0"/>
        <v>18</v>
      </c>
      <c r="F19" s="3">
        <f t="shared" si="1"/>
        <v>0.0252</v>
      </c>
      <c r="G19" s="1">
        <v>2</v>
      </c>
      <c r="H19" s="1">
        <v>12</v>
      </c>
      <c r="I19" s="3">
        <f t="shared" si="2"/>
        <v>24</v>
      </c>
      <c r="J19" s="3">
        <f t="shared" si="3"/>
        <v>0.0336</v>
      </c>
    </row>
    <row r="20" spans="1:10" ht="12.75">
      <c r="A20" s="37">
        <v>14</v>
      </c>
      <c r="B20" s="13" t="s">
        <v>22</v>
      </c>
      <c r="C20" s="1">
        <v>2</v>
      </c>
      <c r="D20" s="1">
        <v>10</v>
      </c>
      <c r="E20" s="1">
        <f t="shared" si="0"/>
        <v>20</v>
      </c>
      <c r="F20" s="1">
        <f t="shared" si="1"/>
        <v>0.028</v>
      </c>
      <c r="G20" s="1">
        <v>2</v>
      </c>
      <c r="H20" s="1">
        <v>13</v>
      </c>
      <c r="I20" s="1">
        <f t="shared" si="2"/>
        <v>26</v>
      </c>
      <c r="J20" s="1">
        <f t="shared" si="3"/>
        <v>0.0364</v>
      </c>
    </row>
    <row r="21" spans="1:10" ht="12.75">
      <c r="A21" s="37">
        <v>15</v>
      </c>
      <c r="B21" s="13" t="s">
        <v>23</v>
      </c>
      <c r="C21" s="1">
        <v>5</v>
      </c>
      <c r="D21" s="1">
        <v>10</v>
      </c>
      <c r="E21" s="3">
        <f t="shared" si="0"/>
        <v>50</v>
      </c>
      <c r="F21" s="3">
        <f t="shared" si="1"/>
        <v>0.06999999999999999</v>
      </c>
      <c r="G21" s="1">
        <v>10</v>
      </c>
      <c r="H21" s="1">
        <v>14</v>
      </c>
      <c r="I21" s="3">
        <f t="shared" si="2"/>
        <v>140</v>
      </c>
      <c r="J21" s="3">
        <f t="shared" si="3"/>
        <v>0.196</v>
      </c>
    </row>
    <row r="22" spans="1:10" ht="12.75">
      <c r="A22" s="37">
        <v>16</v>
      </c>
      <c r="B22" s="13" t="s">
        <v>24</v>
      </c>
      <c r="C22" s="1">
        <v>5</v>
      </c>
      <c r="D22" s="1">
        <v>11</v>
      </c>
      <c r="E22" s="1">
        <f t="shared" si="0"/>
        <v>55</v>
      </c>
      <c r="F22" s="1">
        <f t="shared" si="1"/>
        <v>0.077</v>
      </c>
      <c r="G22" s="1">
        <v>5</v>
      </c>
      <c r="H22" s="1">
        <v>15</v>
      </c>
      <c r="I22" s="1">
        <f t="shared" si="2"/>
        <v>75</v>
      </c>
      <c r="J22" s="1">
        <f t="shared" si="3"/>
        <v>0.105</v>
      </c>
    </row>
    <row r="23" spans="1:10" ht="12.75">
      <c r="A23" s="37">
        <v>17</v>
      </c>
      <c r="B23" s="13" t="s">
        <v>25</v>
      </c>
      <c r="C23" s="1">
        <v>8</v>
      </c>
      <c r="D23" s="1">
        <v>11.5</v>
      </c>
      <c r="E23" s="3">
        <f t="shared" si="0"/>
        <v>92</v>
      </c>
      <c r="F23" s="3">
        <f t="shared" si="1"/>
        <v>0.1288</v>
      </c>
      <c r="G23" s="1">
        <v>10</v>
      </c>
      <c r="H23" s="1">
        <v>15</v>
      </c>
      <c r="I23" s="3">
        <f t="shared" si="2"/>
        <v>150</v>
      </c>
      <c r="J23" s="3">
        <f t="shared" si="3"/>
        <v>0.21</v>
      </c>
    </row>
    <row r="24" spans="1:10" ht="12.75">
      <c r="A24" s="37">
        <v>18</v>
      </c>
      <c r="B24" s="13" t="s">
        <v>26</v>
      </c>
      <c r="C24" s="1">
        <v>6</v>
      </c>
      <c r="D24" s="1">
        <v>10</v>
      </c>
      <c r="E24" s="1">
        <f t="shared" si="0"/>
        <v>60</v>
      </c>
      <c r="F24" s="1">
        <f t="shared" si="1"/>
        <v>0.084</v>
      </c>
      <c r="G24" s="1">
        <v>6</v>
      </c>
      <c r="H24" s="1">
        <v>15</v>
      </c>
      <c r="I24" s="1">
        <f t="shared" si="2"/>
        <v>90</v>
      </c>
      <c r="J24" s="1">
        <f t="shared" si="3"/>
        <v>0.126</v>
      </c>
    </row>
    <row r="25" spans="1:10" ht="12.75">
      <c r="A25" s="37">
        <v>19</v>
      </c>
      <c r="B25" s="13" t="s">
        <v>27</v>
      </c>
      <c r="C25" s="1">
        <v>3</v>
      </c>
      <c r="D25" s="1">
        <v>10</v>
      </c>
      <c r="E25" s="3">
        <f t="shared" si="0"/>
        <v>30</v>
      </c>
      <c r="F25" s="3">
        <f t="shared" si="1"/>
        <v>0.042</v>
      </c>
      <c r="G25" s="1">
        <v>3</v>
      </c>
      <c r="H25" s="1">
        <v>15</v>
      </c>
      <c r="I25" s="3">
        <f t="shared" si="2"/>
        <v>45</v>
      </c>
      <c r="J25" s="3">
        <f t="shared" si="3"/>
        <v>0.063</v>
      </c>
    </row>
    <row r="26" spans="1:10" ht="12.75">
      <c r="A26" s="37">
        <v>20</v>
      </c>
      <c r="B26" s="13" t="s">
        <v>28</v>
      </c>
      <c r="C26" s="1">
        <v>5</v>
      </c>
      <c r="D26" s="1">
        <v>10.5</v>
      </c>
      <c r="E26" s="1">
        <f t="shared" si="0"/>
        <v>52.5</v>
      </c>
      <c r="F26" s="1">
        <f t="shared" si="1"/>
        <v>0.0735</v>
      </c>
      <c r="G26" s="1">
        <v>5</v>
      </c>
      <c r="H26" s="1">
        <v>16</v>
      </c>
      <c r="I26" s="1">
        <f t="shared" si="2"/>
        <v>80</v>
      </c>
      <c r="J26" s="1">
        <f t="shared" si="3"/>
        <v>0.112</v>
      </c>
    </row>
    <row r="27" spans="1:10" ht="12.75">
      <c r="A27" s="37">
        <v>21</v>
      </c>
      <c r="B27" s="13" t="s">
        <v>29</v>
      </c>
      <c r="C27" s="1">
        <v>6</v>
      </c>
      <c r="D27" s="1">
        <v>10</v>
      </c>
      <c r="E27" s="3">
        <f t="shared" si="0"/>
        <v>60</v>
      </c>
      <c r="F27" s="3">
        <f t="shared" si="1"/>
        <v>0.084</v>
      </c>
      <c r="G27" s="1">
        <v>6</v>
      </c>
      <c r="H27" s="1">
        <v>15.5</v>
      </c>
      <c r="I27" s="3">
        <f t="shared" si="2"/>
        <v>93</v>
      </c>
      <c r="J27" s="3">
        <f t="shared" si="3"/>
        <v>0.1302</v>
      </c>
    </row>
    <row r="28" spans="1:10" ht="12.75">
      <c r="A28" s="37">
        <v>22</v>
      </c>
      <c r="B28" s="13" t="s">
        <v>30</v>
      </c>
      <c r="C28" s="1">
        <v>9</v>
      </c>
      <c r="D28" s="1">
        <v>10</v>
      </c>
      <c r="E28" s="1">
        <f t="shared" si="0"/>
        <v>90</v>
      </c>
      <c r="F28" s="1">
        <f t="shared" si="1"/>
        <v>0.126</v>
      </c>
      <c r="G28" s="1">
        <v>12</v>
      </c>
      <c r="H28" s="1">
        <v>16</v>
      </c>
      <c r="I28" s="1">
        <f t="shared" si="2"/>
        <v>192</v>
      </c>
      <c r="J28" s="1">
        <f t="shared" si="3"/>
        <v>0.2688</v>
      </c>
    </row>
    <row r="29" spans="1:10" ht="12.75">
      <c r="A29" s="37">
        <v>23</v>
      </c>
      <c r="B29" s="13" t="s">
        <v>31</v>
      </c>
      <c r="C29" s="1">
        <v>5</v>
      </c>
      <c r="D29" s="1">
        <v>9.5</v>
      </c>
      <c r="E29" s="3">
        <f t="shared" si="0"/>
        <v>47.5</v>
      </c>
      <c r="F29" s="3">
        <f t="shared" si="1"/>
        <v>0.0665</v>
      </c>
      <c r="G29" s="1">
        <v>5</v>
      </c>
      <c r="H29" s="1">
        <v>12.5</v>
      </c>
      <c r="I29" s="3">
        <f t="shared" si="2"/>
        <v>62.5</v>
      </c>
      <c r="J29" s="3">
        <f t="shared" si="3"/>
        <v>0.0875</v>
      </c>
    </row>
    <row r="30" spans="1:10" ht="12.75">
      <c r="A30" s="37">
        <v>24</v>
      </c>
      <c r="B30" s="13" t="s">
        <v>32</v>
      </c>
      <c r="C30" s="1">
        <v>5</v>
      </c>
      <c r="D30" s="1">
        <v>9.5</v>
      </c>
      <c r="E30" s="1">
        <f t="shared" si="0"/>
        <v>47.5</v>
      </c>
      <c r="F30" s="1">
        <f t="shared" si="1"/>
        <v>0.0665</v>
      </c>
      <c r="G30" s="1">
        <v>5</v>
      </c>
      <c r="H30" s="1">
        <v>12.2</v>
      </c>
      <c r="I30" s="1">
        <f t="shared" si="2"/>
        <v>61</v>
      </c>
      <c r="J30" s="1">
        <f t="shared" si="3"/>
        <v>0.0854</v>
      </c>
    </row>
    <row r="31" spans="1:10" ht="12.75">
      <c r="A31" s="37">
        <v>25</v>
      </c>
      <c r="B31" s="13" t="s">
        <v>33</v>
      </c>
      <c r="C31" s="1">
        <v>5</v>
      </c>
      <c r="D31" s="1">
        <v>10</v>
      </c>
      <c r="E31" s="3">
        <f t="shared" si="0"/>
        <v>50</v>
      </c>
      <c r="F31" s="3">
        <f t="shared" si="1"/>
        <v>0.06999999999999999</v>
      </c>
      <c r="G31" s="1">
        <v>5</v>
      </c>
      <c r="H31" s="1">
        <v>14</v>
      </c>
      <c r="I31" s="3">
        <f t="shared" si="2"/>
        <v>70</v>
      </c>
      <c r="J31" s="3">
        <f t="shared" si="3"/>
        <v>0.098</v>
      </c>
    </row>
    <row r="32" spans="1:10" ht="12.75">
      <c r="A32" s="37">
        <v>26</v>
      </c>
      <c r="B32" s="13" t="s">
        <v>34</v>
      </c>
      <c r="C32" s="1">
        <v>4</v>
      </c>
      <c r="D32" s="1">
        <v>10</v>
      </c>
      <c r="E32" s="1">
        <f t="shared" si="0"/>
        <v>40</v>
      </c>
      <c r="F32" s="1">
        <f t="shared" si="1"/>
        <v>0.056</v>
      </c>
      <c r="G32" s="1">
        <v>4</v>
      </c>
      <c r="H32" s="1">
        <v>13</v>
      </c>
      <c r="I32" s="1">
        <f t="shared" si="2"/>
        <v>52</v>
      </c>
      <c r="J32" s="1">
        <f t="shared" si="3"/>
        <v>0.0728</v>
      </c>
    </row>
    <row r="33" spans="1:10" ht="12.75">
      <c r="A33" s="37">
        <v>27</v>
      </c>
      <c r="B33" s="13" t="s">
        <v>35</v>
      </c>
      <c r="C33" s="1">
        <v>4</v>
      </c>
      <c r="D33" s="1">
        <v>10</v>
      </c>
      <c r="E33" s="3">
        <f t="shared" si="0"/>
        <v>40</v>
      </c>
      <c r="F33" s="3">
        <f t="shared" si="1"/>
        <v>0.056</v>
      </c>
      <c r="G33" s="1">
        <v>4</v>
      </c>
      <c r="H33" s="1">
        <v>12</v>
      </c>
      <c r="I33" s="3">
        <f t="shared" si="2"/>
        <v>48</v>
      </c>
      <c r="J33" s="3">
        <f t="shared" si="3"/>
        <v>0.0672</v>
      </c>
    </row>
    <row r="34" spans="1:10" ht="12.75">
      <c r="A34" s="38">
        <v>28</v>
      </c>
      <c r="B34" s="26" t="s">
        <v>36</v>
      </c>
      <c r="C34" s="35">
        <v>1</v>
      </c>
      <c r="D34" s="35">
        <v>9</v>
      </c>
      <c r="E34" s="35">
        <f t="shared" si="0"/>
        <v>9</v>
      </c>
      <c r="F34" s="35">
        <f t="shared" si="1"/>
        <v>0.0126</v>
      </c>
      <c r="G34" s="35">
        <v>1</v>
      </c>
      <c r="H34" s="35">
        <v>13.5</v>
      </c>
      <c r="I34" s="35">
        <f t="shared" si="2"/>
        <v>13.5</v>
      </c>
      <c r="J34" s="35">
        <f t="shared" si="3"/>
        <v>0.0189</v>
      </c>
    </row>
    <row r="35" spans="1:10" ht="14.25">
      <c r="A35" s="55" t="s">
        <v>37</v>
      </c>
      <c r="B35" s="55"/>
      <c r="C35" s="28">
        <f>SUM(C7:C34)</f>
        <v>110</v>
      </c>
      <c r="D35" s="28"/>
      <c r="E35" s="28">
        <f>SUM(E7:E34)</f>
        <v>1105.5</v>
      </c>
      <c r="F35" s="28">
        <f>SUM(F7:F34)</f>
        <v>1.5477</v>
      </c>
      <c r="G35" s="28">
        <f>SUM(G7:G34)</f>
        <v>120</v>
      </c>
      <c r="H35" s="28"/>
      <c r="I35" s="28">
        <f>SUM(I7:I34)</f>
        <v>1630.5</v>
      </c>
      <c r="J35" s="28">
        <f>SUM(J7:J34)</f>
        <v>2.2827</v>
      </c>
    </row>
  </sheetData>
  <mergeCells count="8">
    <mergeCell ref="A1:E1"/>
    <mergeCell ref="A35:B35"/>
    <mergeCell ref="A2:J2"/>
    <mergeCell ref="A5:A6"/>
    <mergeCell ref="B5:B6"/>
    <mergeCell ref="C5:F5"/>
    <mergeCell ref="G5:J5"/>
    <mergeCell ref="B3:K3"/>
  </mergeCells>
  <printOptions/>
  <pageMargins left="0.81" right="0.53" top="0.56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B3" sqref="B3:K3"/>
    </sheetView>
  </sheetViews>
  <sheetFormatPr defaultColWidth="9.140625" defaultRowHeight="12.75"/>
  <cols>
    <col min="1" max="1" width="5.140625" style="0" customWidth="1"/>
    <col min="2" max="2" width="15.7109375" style="0" customWidth="1"/>
    <col min="3" max="3" width="11.57421875" style="0" customWidth="1"/>
    <col min="4" max="4" width="10.7109375" style="0" customWidth="1"/>
    <col min="5" max="5" width="13.8515625" style="0" customWidth="1"/>
    <col min="6" max="6" width="16.8515625" style="0" customWidth="1"/>
    <col min="7" max="7" width="10.7109375" style="0" customWidth="1"/>
    <col min="8" max="8" width="11.00390625" style="0" customWidth="1"/>
    <col min="9" max="9" width="10.421875" style="0" customWidth="1"/>
    <col min="10" max="10" width="21.57421875" style="0" customWidth="1"/>
  </cols>
  <sheetData>
    <row r="1" spans="1:10" ht="12.75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</row>
    <row r="2" spans="1:10" ht="12.75">
      <c r="A2" s="56" t="s">
        <v>59</v>
      </c>
      <c r="B2" s="56"/>
      <c r="C2" s="56"/>
      <c r="D2" s="56"/>
      <c r="E2" s="56"/>
      <c r="F2" s="56"/>
      <c r="G2" s="56"/>
      <c r="H2" s="56"/>
      <c r="I2" s="56"/>
      <c r="J2" s="56"/>
    </row>
    <row r="3" spans="1:11" ht="12.75">
      <c r="A3" s="45"/>
      <c r="B3" s="78" t="s">
        <v>72</v>
      </c>
      <c r="C3" s="78"/>
      <c r="D3" s="78"/>
      <c r="E3" s="78"/>
      <c r="F3" s="78"/>
      <c r="G3" s="78"/>
      <c r="H3" s="78"/>
      <c r="I3" s="78"/>
      <c r="J3" s="78"/>
      <c r="K3" s="78"/>
    </row>
    <row r="5" spans="1:10" ht="26.25" customHeight="1">
      <c r="A5" s="57" t="s">
        <v>2</v>
      </c>
      <c r="B5" s="57" t="s">
        <v>68</v>
      </c>
      <c r="C5" s="58" t="s">
        <v>7</v>
      </c>
      <c r="D5" s="59"/>
      <c r="E5" s="59"/>
      <c r="F5" s="60"/>
      <c r="G5" s="58" t="s">
        <v>8</v>
      </c>
      <c r="H5" s="59"/>
      <c r="I5" s="59"/>
      <c r="J5" s="60"/>
    </row>
    <row r="6" spans="1:10" ht="82.5" customHeight="1">
      <c r="A6" s="57"/>
      <c r="B6" s="57"/>
      <c r="C6" s="4" t="s">
        <v>3</v>
      </c>
      <c r="D6" s="4" t="s">
        <v>38</v>
      </c>
      <c r="E6" s="20" t="s">
        <v>5</v>
      </c>
      <c r="F6" s="4" t="s">
        <v>6</v>
      </c>
      <c r="G6" s="4" t="s">
        <v>3</v>
      </c>
      <c r="H6" s="4" t="s">
        <v>4</v>
      </c>
      <c r="I6" s="4" t="s">
        <v>5</v>
      </c>
      <c r="J6" s="4" t="s">
        <v>6</v>
      </c>
    </row>
    <row r="7" spans="1:10" ht="12.75">
      <c r="A7" s="40">
        <v>1</v>
      </c>
      <c r="B7" s="29" t="s">
        <v>9</v>
      </c>
      <c r="C7" s="30">
        <v>55</v>
      </c>
      <c r="D7" s="30">
        <v>27</v>
      </c>
      <c r="E7" s="30">
        <f>C7*D7/10</f>
        <v>148.5</v>
      </c>
      <c r="F7" s="30">
        <f>E7*0.0032</f>
        <v>0.4752</v>
      </c>
      <c r="G7" s="30">
        <v>60</v>
      </c>
      <c r="H7" s="30">
        <v>28</v>
      </c>
      <c r="I7" s="30">
        <f>G7*H7/10</f>
        <v>168</v>
      </c>
      <c r="J7" s="30">
        <f>I7*0.0032</f>
        <v>0.5376000000000001</v>
      </c>
    </row>
    <row r="8" spans="1:10" ht="12.75">
      <c r="A8" s="42">
        <v>2</v>
      </c>
      <c r="B8" s="31" t="s">
        <v>10</v>
      </c>
      <c r="C8" s="32">
        <v>154</v>
      </c>
      <c r="D8" s="32">
        <v>27</v>
      </c>
      <c r="E8" s="32">
        <f>C8*D8/10</f>
        <v>415.8</v>
      </c>
      <c r="F8" s="32">
        <f>E8*0.0032</f>
        <v>1.3305600000000002</v>
      </c>
      <c r="G8" s="32">
        <v>174</v>
      </c>
      <c r="H8" s="32">
        <v>28</v>
      </c>
      <c r="I8" s="32">
        <f>G8*H8/10</f>
        <v>487.2</v>
      </c>
      <c r="J8" s="32">
        <f>I8*0.0032</f>
        <v>1.55904</v>
      </c>
    </row>
    <row r="9" spans="1:10" ht="12.75">
      <c r="A9" s="42">
        <v>3</v>
      </c>
      <c r="B9" s="31" t="s">
        <v>11</v>
      </c>
      <c r="C9" s="32">
        <v>86</v>
      </c>
      <c r="D9" s="32">
        <v>27</v>
      </c>
      <c r="E9" s="32">
        <f aca="true" t="shared" si="0" ref="E9:E34">C9*D9/10</f>
        <v>232.2</v>
      </c>
      <c r="F9" s="32">
        <f aca="true" t="shared" si="1" ref="F9:F34">E9*0.0032</f>
        <v>0.74304</v>
      </c>
      <c r="G9" s="32">
        <v>96</v>
      </c>
      <c r="H9" s="32">
        <v>28</v>
      </c>
      <c r="I9" s="32">
        <f aca="true" t="shared" si="2" ref="I9:I34">G9*H9/10</f>
        <v>268.8</v>
      </c>
      <c r="J9" s="32">
        <f aca="true" t="shared" si="3" ref="J9:J34">I9*0.0032</f>
        <v>0.86016</v>
      </c>
    </row>
    <row r="10" spans="1:10" ht="12.75">
      <c r="A10" s="42">
        <v>4</v>
      </c>
      <c r="B10" s="31" t="s">
        <v>12</v>
      </c>
      <c r="C10" s="32">
        <v>59</v>
      </c>
      <c r="D10" s="32">
        <v>26</v>
      </c>
      <c r="E10" s="32">
        <f t="shared" si="0"/>
        <v>153.4</v>
      </c>
      <c r="F10" s="32">
        <f t="shared" si="1"/>
        <v>0.49088000000000004</v>
      </c>
      <c r="G10" s="32">
        <v>69</v>
      </c>
      <c r="H10" s="32">
        <v>27</v>
      </c>
      <c r="I10" s="32">
        <f t="shared" si="2"/>
        <v>186.3</v>
      </c>
      <c r="J10" s="32">
        <f t="shared" si="3"/>
        <v>0.59616</v>
      </c>
    </row>
    <row r="11" spans="1:10" ht="12.75">
      <c r="A11" s="42">
        <v>5</v>
      </c>
      <c r="B11" s="31" t="s">
        <v>13</v>
      </c>
      <c r="C11" s="32">
        <v>39</v>
      </c>
      <c r="D11" s="32">
        <v>26</v>
      </c>
      <c r="E11" s="32">
        <f t="shared" si="0"/>
        <v>101.4</v>
      </c>
      <c r="F11" s="32">
        <f t="shared" si="1"/>
        <v>0.32448000000000005</v>
      </c>
      <c r="G11" s="32">
        <v>39</v>
      </c>
      <c r="H11" s="32">
        <v>27</v>
      </c>
      <c r="I11" s="32">
        <f t="shared" si="2"/>
        <v>105.3</v>
      </c>
      <c r="J11" s="32">
        <f t="shared" si="3"/>
        <v>0.33696</v>
      </c>
    </row>
    <row r="12" spans="1:10" ht="12.75">
      <c r="A12" s="42">
        <v>6</v>
      </c>
      <c r="B12" s="31" t="s">
        <v>14</v>
      </c>
      <c r="C12" s="32">
        <v>58</v>
      </c>
      <c r="D12" s="32">
        <v>27</v>
      </c>
      <c r="E12" s="32">
        <f t="shared" si="0"/>
        <v>156.6</v>
      </c>
      <c r="F12" s="32">
        <f t="shared" si="1"/>
        <v>0.50112</v>
      </c>
      <c r="G12" s="32">
        <v>68</v>
      </c>
      <c r="H12" s="32">
        <v>28</v>
      </c>
      <c r="I12" s="32">
        <f t="shared" si="2"/>
        <v>190.4</v>
      </c>
      <c r="J12" s="32">
        <f t="shared" si="3"/>
        <v>0.60928</v>
      </c>
    </row>
    <row r="13" spans="1:10" ht="12.75">
      <c r="A13" s="42">
        <v>7</v>
      </c>
      <c r="B13" s="31" t="s">
        <v>15</v>
      </c>
      <c r="C13" s="32">
        <v>148</v>
      </c>
      <c r="D13" s="32">
        <v>27</v>
      </c>
      <c r="E13" s="32">
        <f t="shared" si="0"/>
        <v>399.6</v>
      </c>
      <c r="F13" s="32">
        <f t="shared" si="1"/>
        <v>1.27872</v>
      </c>
      <c r="G13" s="32">
        <v>163</v>
      </c>
      <c r="H13" s="32">
        <v>27</v>
      </c>
      <c r="I13" s="32">
        <f t="shared" si="2"/>
        <v>440.1</v>
      </c>
      <c r="J13" s="32">
        <f t="shared" si="3"/>
        <v>1.4083200000000002</v>
      </c>
    </row>
    <row r="14" spans="1:10" ht="12.75">
      <c r="A14" s="42">
        <v>8</v>
      </c>
      <c r="B14" s="31" t="s">
        <v>16</v>
      </c>
      <c r="C14" s="32">
        <v>83</v>
      </c>
      <c r="D14" s="32">
        <v>26</v>
      </c>
      <c r="E14" s="32">
        <f t="shared" si="0"/>
        <v>215.8</v>
      </c>
      <c r="F14" s="32">
        <f t="shared" si="1"/>
        <v>0.6905600000000001</v>
      </c>
      <c r="G14" s="32">
        <v>98</v>
      </c>
      <c r="H14" s="32">
        <v>27</v>
      </c>
      <c r="I14" s="32">
        <f t="shared" si="2"/>
        <v>264.6</v>
      </c>
      <c r="J14" s="32">
        <f t="shared" si="3"/>
        <v>0.8467200000000001</v>
      </c>
    </row>
    <row r="15" spans="1:10" ht="12.75">
      <c r="A15" s="42">
        <v>9</v>
      </c>
      <c r="B15" s="31" t="s">
        <v>17</v>
      </c>
      <c r="C15" s="32"/>
      <c r="D15" s="32"/>
      <c r="E15" s="32"/>
      <c r="F15" s="32"/>
      <c r="G15" s="32"/>
      <c r="H15" s="32"/>
      <c r="I15" s="32"/>
      <c r="J15" s="32"/>
    </row>
    <row r="16" spans="1:10" ht="12.75">
      <c r="A16" s="42">
        <v>10</v>
      </c>
      <c r="B16" s="31" t="s">
        <v>18</v>
      </c>
      <c r="C16" s="32"/>
      <c r="D16" s="32"/>
      <c r="E16" s="32"/>
      <c r="F16" s="32"/>
      <c r="G16" s="32"/>
      <c r="H16" s="32"/>
      <c r="I16" s="32"/>
      <c r="J16" s="32"/>
    </row>
    <row r="17" spans="1:10" ht="12.75">
      <c r="A17" s="42">
        <v>11</v>
      </c>
      <c r="B17" s="31" t="s">
        <v>19</v>
      </c>
      <c r="C17" s="32"/>
      <c r="D17" s="32"/>
      <c r="E17" s="32"/>
      <c r="F17" s="32"/>
      <c r="G17" s="32"/>
      <c r="H17" s="32"/>
      <c r="I17" s="32"/>
      <c r="J17" s="32"/>
    </row>
    <row r="18" spans="1:10" ht="12.75">
      <c r="A18" s="42">
        <v>12</v>
      </c>
      <c r="B18" s="31" t="s">
        <v>20</v>
      </c>
      <c r="C18" s="32"/>
      <c r="D18" s="32"/>
      <c r="E18" s="32"/>
      <c r="F18" s="32"/>
      <c r="G18" s="32"/>
      <c r="H18" s="32"/>
      <c r="I18" s="32"/>
      <c r="J18" s="32"/>
    </row>
    <row r="19" spans="1:10" ht="12.75">
      <c r="A19" s="42">
        <v>13</v>
      </c>
      <c r="B19" s="31" t="s">
        <v>21</v>
      </c>
      <c r="C19" s="32"/>
      <c r="D19" s="32"/>
      <c r="E19" s="32"/>
      <c r="F19" s="32"/>
      <c r="G19" s="32"/>
      <c r="H19" s="32"/>
      <c r="I19" s="32"/>
      <c r="J19" s="32"/>
    </row>
    <row r="20" spans="1:10" ht="12.75">
      <c r="A20" s="42">
        <v>14</v>
      </c>
      <c r="B20" s="31" t="s">
        <v>22</v>
      </c>
      <c r="C20" s="32"/>
      <c r="D20" s="32"/>
      <c r="E20" s="32"/>
      <c r="F20" s="32"/>
      <c r="G20" s="32"/>
      <c r="H20" s="32"/>
      <c r="I20" s="32"/>
      <c r="J20" s="32"/>
    </row>
    <row r="21" spans="1:10" ht="12.75">
      <c r="A21" s="42">
        <v>15</v>
      </c>
      <c r="B21" s="31" t="s">
        <v>23</v>
      </c>
      <c r="C21" s="32">
        <v>35</v>
      </c>
      <c r="D21" s="32">
        <v>26</v>
      </c>
      <c r="E21" s="32">
        <f t="shared" si="0"/>
        <v>91</v>
      </c>
      <c r="F21" s="32">
        <f t="shared" si="1"/>
        <v>0.2912</v>
      </c>
      <c r="G21" s="32">
        <v>35</v>
      </c>
      <c r="H21" s="32">
        <v>27</v>
      </c>
      <c r="I21" s="32">
        <f t="shared" si="2"/>
        <v>94.5</v>
      </c>
      <c r="J21" s="32">
        <f t="shared" si="3"/>
        <v>0.3024</v>
      </c>
    </row>
    <row r="22" spans="1:10" ht="12.75">
      <c r="A22" s="42">
        <v>16</v>
      </c>
      <c r="B22" s="31" t="s">
        <v>24</v>
      </c>
      <c r="C22" s="32">
        <v>42</v>
      </c>
      <c r="D22" s="32">
        <v>25</v>
      </c>
      <c r="E22" s="32">
        <f t="shared" si="0"/>
        <v>105</v>
      </c>
      <c r="F22" s="32">
        <f t="shared" si="1"/>
        <v>0.336</v>
      </c>
      <c r="G22" s="32">
        <v>42</v>
      </c>
      <c r="H22" s="32">
        <v>26</v>
      </c>
      <c r="I22" s="32">
        <f t="shared" si="2"/>
        <v>109.2</v>
      </c>
      <c r="J22" s="32">
        <f t="shared" si="3"/>
        <v>0.34944000000000003</v>
      </c>
    </row>
    <row r="23" spans="1:10" ht="12.75">
      <c r="A23" s="42">
        <v>17</v>
      </c>
      <c r="B23" s="31" t="s">
        <v>25</v>
      </c>
      <c r="C23" s="32">
        <v>25</v>
      </c>
      <c r="D23" s="32">
        <v>27</v>
      </c>
      <c r="E23" s="32">
        <f t="shared" si="0"/>
        <v>67.5</v>
      </c>
      <c r="F23" s="32">
        <f t="shared" si="1"/>
        <v>0.216</v>
      </c>
      <c r="G23" s="32">
        <v>25</v>
      </c>
      <c r="H23" s="32">
        <v>27</v>
      </c>
      <c r="I23" s="32">
        <f t="shared" si="2"/>
        <v>67.5</v>
      </c>
      <c r="J23" s="32">
        <f t="shared" si="3"/>
        <v>0.216</v>
      </c>
    </row>
    <row r="24" spans="1:10" ht="12.75">
      <c r="A24" s="42">
        <v>18</v>
      </c>
      <c r="B24" s="31" t="s">
        <v>26</v>
      </c>
      <c r="C24" s="32">
        <v>22</v>
      </c>
      <c r="D24" s="32">
        <v>26</v>
      </c>
      <c r="E24" s="32">
        <f t="shared" si="0"/>
        <v>57.2</v>
      </c>
      <c r="F24" s="32">
        <f t="shared" si="1"/>
        <v>0.18304</v>
      </c>
      <c r="G24" s="32">
        <v>25</v>
      </c>
      <c r="H24" s="32">
        <v>27</v>
      </c>
      <c r="I24" s="32">
        <f t="shared" si="2"/>
        <v>67.5</v>
      </c>
      <c r="J24" s="32">
        <f t="shared" si="3"/>
        <v>0.216</v>
      </c>
    </row>
    <row r="25" spans="1:10" ht="12.75">
      <c r="A25" s="42">
        <v>19</v>
      </c>
      <c r="B25" s="31" t="s">
        <v>27</v>
      </c>
      <c r="C25" s="32">
        <v>25</v>
      </c>
      <c r="D25" s="32">
        <v>26</v>
      </c>
      <c r="E25" s="32">
        <f t="shared" si="0"/>
        <v>65</v>
      </c>
      <c r="F25" s="32">
        <f t="shared" si="1"/>
        <v>0.20800000000000002</v>
      </c>
      <c r="G25" s="32">
        <v>25</v>
      </c>
      <c r="H25" s="32">
        <v>26</v>
      </c>
      <c r="I25" s="32">
        <f t="shared" si="2"/>
        <v>65</v>
      </c>
      <c r="J25" s="32">
        <f t="shared" si="3"/>
        <v>0.20800000000000002</v>
      </c>
    </row>
    <row r="26" spans="1:10" ht="12.75">
      <c r="A26" s="42">
        <v>20</v>
      </c>
      <c r="B26" s="31" t="s">
        <v>28</v>
      </c>
      <c r="C26" s="32">
        <v>70</v>
      </c>
      <c r="D26" s="32">
        <v>28</v>
      </c>
      <c r="E26" s="32">
        <f t="shared" si="0"/>
        <v>196</v>
      </c>
      <c r="F26" s="32">
        <f t="shared" si="1"/>
        <v>0.6272</v>
      </c>
      <c r="G26" s="32">
        <v>72</v>
      </c>
      <c r="H26" s="32">
        <v>27</v>
      </c>
      <c r="I26" s="32">
        <f t="shared" si="2"/>
        <v>194.4</v>
      </c>
      <c r="J26" s="32">
        <f t="shared" si="3"/>
        <v>0.6220800000000001</v>
      </c>
    </row>
    <row r="27" spans="1:10" ht="12.75">
      <c r="A27" s="42">
        <v>21</v>
      </c>
      <c r="B27" s="31" t="s">
        <v>29</v>
      </c>
      <c r="C27" s="32">
        <v>74</v>
      </c>
      <c r="D27" s="32">
        <v>28</v>
      </c>
      <c r="E27" s="32">
        <f t="shared" si="0"/>
        <v>207.2</v>
      </c>
      <c r="F27" s="32">
        <f t="shared" si="1"/>
        <v>0.66304</v>
      </c>
      <c r="G27" s="32">
        <v>74</v>
      </c>
      <c r="H27" s="32">
        <v>29</v>
      </c>
      <c r="I27" s="32">
        <f t="shared" si="2"/>
        <v>214.6</v>
      </c>
      <c r="J27" s="32">
        <f t="shared" si="3"/>
        <v>0.68672</v>
      </c>
    </row>
    <row r="28" spans="1:10" ht="12.75">
      <c r="A28" s="42">
        <v>22</v>
      </c>
      <c r="B28" s="31" t="s">
        <v>30</v>
      </c>
      <c r="C28" s="32">
        <v>74</v>
      </c>
      <c r="D28" s="32">
        <v>27</v>
      </c>
      <c r="E28" s="32">
        <f t="shared" si="0"/>
        <v>199.8</v>
      </c>
      <c r="F28" s="32">
        <f t="shared" si="1"/>
        <v>0.63936</v>
      </c>
      <c r="G28" s="32">
        <v>74</v>
      </c>
      <c r="H28" s="32">
        <v>29</v>
      </c>
      <c r="I28" s="32">
        <f t="shared" si="2"/>
        <v>214.6</v>
      </c>
      <c r="J28" s="32">
        <f t="shared" si="3"/>
        <v>0.68672</v>
      </c>
    </row>
    <row r="29" spans="1:10" ht="12.75">
      <c r="A29" s="42">
        <v>23</v>
      </c>
      <c r="B29" s="31" t="s">
        <v>31</v>
      </c>
      <c r="C29" s="32">
        <v>86</v>
      </c>
      <c r="D29" s="32">
        <v>27</v>
      </c>
      <c r="E29" s="32">
        <f t="shared" si="0"/>
        <v>232.2</v>
      </c>
      <c r="F29" s="32">
        <f t="shared" si="1"/>
        <v>0.74304</v>
      </c>
      <c r="G29" s="32">
        <v>86</v>
      </c>
      <c r="H29" s="32">
        <v>28</v>
      </c>
      <c r="I29" s="32">
        <f t="shared" si="2"/>
        <v>240.8</v>
      </c>
      <c r="J29" s="32">
        <f t="shared" si="3"/>
        <v>0.77056</v>
      </c>
    </row>
    <row r="30" spans="1:10" ht="12.75">
      <c r="A30" s="42">
        <v>24</v>
      </c>
      <c r="B30" s="31" t="s">
        <v>32</v>
      </c>
      <c r="C30" s="32">
        <v>85</v>
      </c>
      <c r="D30" s="32">
        <v>27</v>
      </c>
      <c r="E30" s="32">
        <f t="shared" si="0"/>
        <v>229.5</v>
      </c>
      <c r="F30" s="32">
        <f t="shared" si="1"/>
        <v>0.7344</v>
      </c>
      <c r="G30" s="32">
        <v>85</v>
      </c>
      <c r="H30" s="32">
        <v>28</v>
      </c>
      <c r="I30" s="32">
        <f t="shared" si="2"/>
        <v>238</v>
      </c>
      <c r="J30" s="32">
        <f t="shared" si="3"/>
        <v>0.7616</v>
      </c>
    </row>
    <row r="31" spans="1:10" ht="12.75">
      <c r="A31" s="42">
        <v>25</v>
      </c>
      <c r="B31" s="31" t="s">
        <v>33</v>
      </c>
      <c r="C31" s="32">
        <v>50</v>
      </c>
      <c r="D31" s="32">
        <v>28</v>
      </c>
      <c r="E31" s="32">
        <f t="shared" si="0"/>
        <v>140</v>
      </c>
      <c r="F31" s="32">
        <f t="shared" si="1"/>
        <v>0.448</v>
      </c>
      <c r="G31" s="32">
        <v>52</v>
      </c>
      <c r="H31" s="32">
        <v>29</v>
      </c>
      <c r="I31" s="32">
        <f t="shared" si="2"/>
        <v>150.8</v>
      </c>
      <c r="J31" s="32">
        <f t="shared" si="3"/>
        <v>0.48256000000000004</v>
      </c>
    </row>
    <row r="32" spans="1:10" ht="12.75">
      <c r="A32" s="42">
        <v>26</v>
      </c>
      <c r="B32" s="31" t="s">
        <v>34</v>
      </c>
      <c r="C32" s="32">
        <v>50</v>
      </c>
      <c r="D32" s="32">
        <v>30</v>
      </c>
      <c r="E32" s="32">
        <f t="shared" si="0"/>
        <v>150</v>
      </c>
      <c r="F32" s="32">
        <f t="shared" si="1"/>
        <v>0.48000000000000004</v>
      </c>
      <c r="G32" s="32">
        <v>52</v>
      </c>
      <c r="H32" s="32">
        <v>31</v>
      </c>
      <c r="I32" s="32">
        <f t="shared" si="2"/>
        <v>161.2</v>
      </c>
      <c r="J32" s="32">
        <f t="shared" si="3"/>
        <v>0.51584</v>
      </c>
    </row>
    <row r="33" spans="1:10" ht="12.75">
      <c r="A33" s="42">
        <v>27</v>
      </c>
      <c r="B33" s="31" t="s">
        <v>35</v>
      </c>
      <c r="C33" s="32">
        <v>40</v>
      </c>
      <c r="D33" s="32">
        <v>31</v>
      </c>
      <c r="E33" s="32">
        <f t="shared" si="0"/>
        <v>124</v>
      </c>
      <c r="F33" s="32">
        <f t="shared" si="1"/>
        <v>0.39680000000000004</v>
      </c>
      <c r="G33" s="32">
        <v>41</v>
      </c>
      <c r="H33" s="32">
        <v>31</v>
      </c>
      <c r="I33" s="32">
        <f t="shared" si="2"/>
        <v>127.1</v>
      </c>
      <c r="J33" s="32">
        <f t="shared" si="3"/>
        <v>0.40672</v>
      </c>
    </row>
    <row r="34" spans="1:10" ht="12.75">
      <c r="A34" s="43">
        <v>28</v>
      </c>
      <c r="B34" s="33" t="s">
        <v>36</v>
      </c>
      <c r="C34" s="34">
        <v>40</v>
      </c>
      <c r="D34" s="34">
        <v>25</v>
      </c>
      <c r="E34" s="34">
        <f t="shared" si="0"/>
        <v>100</v>
      </c>
      <c r="F34" s="34">
        <f t="shared" si="1"/>
        <v>0.32</v>
      </c>
      <c r="G34" s="34">
        <v>45</v>
      </c>
      <c r="H34" s="34">
        <v>26</v>
      </c>
      <c r="I34" s="34">
        <f t="shared" si="2"/>
        <v>117</v>
      </c>
      <c r="J34" s="34">
        <f t="shared" si="3"/>
        <v>0.3744</v>
      </c>
    </row>
    <row r="35" spans="1:10" ht="12.75">
      <c r="A35" s="65" t="s">
        <v>37</v>
      </c>
      <c r="B35" s="65"/>
      <c r="C35" s="28">
        <f>SUM(C7:C34)</f>
        <v>1400</v>
      </c>
      <c r="D35" s="28">
        <f>594/22</f>
        <v>27</v>
      </c>
      <c r="E35" s="28">
        <f>SUM(E7:E34)</f>
        <v>3787.7</v>
      </c>
      <c r="F35" s="28">
        <f>SUM(F7:F34)</f>
        <v>12.120640000000003</v>
      </c>
      <c r="G35" s="28">
        <f>SUM(G7:G34)</f>
        <v>1500</v>
      </c>
      <c r="H35" s="28"/>
      <c r="I35" s="28">
        <f>SUM(I7:I34)</f>
        <v>4172.9</v>
      </c>
      <c r="J35" s="28">
        <f>SUM(J7:J34)</f>
        <v>13.353279999999998</v>
      </c>
    </row>
    <row r="36" spans="8:9" ht="12.75">
      <c r="H36" s="25"/>
      <c r="I36" s="44"/>
    </row>
  </sheetData>
  <mergeCells count="7">
    <mergeCell ref="A35:B35"/>
    <mergeCell ref="A2:J2"/>
    <mergeCell ref="A5:A6"/>
    <mergeCell ref="B5:B6"/>
    <mergeCell ref="C5:F5"/>
    <mergeCell ref="G5:J5"/>
    <mergeCell ref="B3:K3"/>
  </mergeCells>
  <printOptions/>
  <pageMargins left="0.75" right="0.36" top="0.36" bottom="0.76" header="0.79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B3" sqref="B3:K3"/>
    </sheetView>
  </sheetViews>
  <sheetFormatPr defaultColWidth="9.140625" defaultRowHeight="12.75"/>
  <cols>
    <col min="1" max="1" width="5.57421875" style="0" customWidth="1"/>
    <col min="3" max="3" width="6.421875" style="0" customWidth="1"/>
    <col min="4" max="4" width="9.421875" style="0" customWidth="1"/>
    <col min="5" max="5" width="9.00390625" style="0" customWidth="1"/>
    <col min="6" max="6" width="8.00390625" style="0" customWidth="1"/>
    <col min="7" max="7" width="11.28125" style="0" customWidth="1"/>
  </cols>
  <sheetData>
    <row r="1" spans="1:8" ht="12.75">
      <c r="A1" s="5" t="s">
        <v>0</v>
      </c>
      <c r="B1" s="5"/>
      <c r="C1" s="6"/>
      <c r="D1" s="6"/>
      <c r="E1" s="6"/>
      <c r="F1" s="6"/>
      <c r="G1" s="6"/>
      <c r="H1" s="6"/>
    </row>
    <row r="2" spans="2:10" ht="12.75">
      <c r="B2" s="61" t="s">
        <v>60</v>
      </c>
      <c r="C2" s="61"/>
      <c r="D2" s="61"/>
      <c r="E2" s="61"/>
      <c r="F2" s="61"/>
      <c r="G2" s="61"/>
      <c r="H2" s="61"/>
      <c r="I2" s="61"/>
      <c r="J2" s="61"/>
    </row>
    <row r="3" spans="2:11" ht="12.75">
      <c r="B3" s="78" t="s">
        <v>72</v>
      </c>
      <c r="C3" s="78"/>
      <c r="D3" s="78"/>
      <c r="E3" s="78"/>
      <c r="F3" s="78"/>
      <c r="G3" s="78"/>
      <c r="H3" s="78"/>
      <c r="I3" s="78"/>
      <c r="J3" s="78"/>
      <c r="K3" s="78"/>
    </row>
    <row r="4" spans="2:10" ht="12.75">
      <c r="B4" s="7"/>
      <c r="C4" s="7"/>
      <c r="D4" s="7"/>
      <c r="E4" s="7"/>
      <c r="F4" s="7"/>
      <c r="G4" s="7"/>
      <c r="H4" s="7"/>
      <c r="I4" s="7"/>
      <c r="J4" s="7"/>
    </row>
    <row r="5" spans="1:17" ht="12.75">
      <c r="A5" s="70" t="s">
        <v>42</v>
      </c>
      <c r="B5" s="70" t="s">
        <v>43</v>
      </c>
      <c r="C5" s="73" t="s">
        <v>39</v>
      </c>
      <c r="D5" s="74"/>
      <c r="E5" s="74"/>
      <c r="F5" s="74"/>
      <c r="G5" s="74"/>
      <c r="H5" s="74"/>
      <c r="I5" s="67" t="s">
        <v>8</v>
      </c>
      <c r="J5" s="68"/>
      <c r="K5" s="68"/>
      <c r="L5" s="68"/>
      <c r="M5" s="68"/>
      <c r="N5" s="69"/>
      <c r="O5" s="15"/>
      <c r="P5" s="15"/>
      <c r="Q5" s="16"/>
    </row>
    <row r="6" spans="1:14" ht="12.75">
      <c r="A6" s="71"/>
      <c r="B6" s="71"/>
      <c r="C6" s="73" t="s">
        <v>71</v>
      </c>
      <c r="D6" s="73"/>
      <c r="E6" s="73"/>
      <c r="F6" s="67" t="s">
        <v>53</v>
      </c>
      <c r="G6" s="68"/>
      <c r="H6" s="69"/>
      <c r="I6" s="67" t="s">
        <v>71</v>
      </c>
      <c r="J6" s="68"/>
      <c r="K6" s="69"/>
      <c r="L6" s="73" t="s">
        <v>55</v>
      </c>
      <c r="M6" s="73"/>
      <c r="N6" s="73"/>
    </row>
    <row r="7" spans="1:14" ht="76.5">
      <c r="A7" s="72"/>
      <c r="B7" s="72"/>
      <c r="C7" s="10" t="s">
        <v>54</v>
      </c>
      <c r="D7" s="46" t="s">
        <v>56</v>
      </c>
      <c r="E7" s="4" t="s">
        <v>40</v>
      </c>
      <c r="F7" s="10" t="s">
        <v>54</v>
      </c>
      <c r="G7" s="10" t="s">
        <v>56</v>
      </c>
      <c r="H7" s="10" t="s">
        <v>40</v>
      </c>
      <c r="I7" s="10" t="s">
        <v>57</v>
      </c>
      <c r="J7" s="10" t="s">
        <v>56</v>
      </c>
      <c r="K7" s="10" t="s">
        <v>40</v>
      </c>
      <c r="L7" s="10" t="s">
        <v>57</v>
      </c>
      <c r="M7" s="10" t="s">
        <v>56</v>
      </c>
      <c r="N7" s="10" t="s">
        <v>40</v>
      </c>
    </row>
    <row r="8" spans="1:14" ht="12.75">
      <c r="A8" s="66" t="s">
        <v>41</v>
      </c>
      <c r="B8" s="66"/>
      <c r="C8" s="48">
        <f aca="true" t="shared" si="0" ref="C8:N8">SUM(C9:C36)</f>
        <v>36792</v>
      </c>
      <c r="D8" s="49">
        <f t="shared" si="0"/>
        <v>7358.400000000001</v>
      </c>
      <c r="E8" s="19">
        <f t="shared" si="0"/>
        <v>58.86720000000001</v>
      </c>
      <c r="F8" s="50">
        <f t="shared" si="0"/>
        <v>25000</v>
      </c>
      <c r="G8" s="19">
        <f t="shared" si="0"/>
        <v>1250</v>
      </c>
      <c r="H8" s="51">
        <f t="shared" si="0"/>
        <v>10.375</v>
      </c>
      <c r="I8" s="51">
        <f t="shared" si="0"/>
        <v>40000</v>
      </c>
      <c r="J8" s="50">
        <f t="shared" si="0"/>
        <v>8000</v>
      </c>
      <c r="K8" s="51">
        <f t="shared" si="0"/>
        <v>63.99999999999999</v>
      </c>
      <c r="L8" s="51">
        <f t="shared" si="0"/>
        <v>30000</v>
      </c>
      <c r="M8" s="50">
        <f t="shared" si="0"/>
        <v>1500</v>
      </c>
      <c r="N8" s="50">
        <f t="shared" si="0"/>
        <v>12.45</v>
      </c>
    </row>
    <row r="9" spans="1:14" ht="12.75">
      <c r="A9" s="1">
        <v>1</v>
      </c>
      <c r="B9" s="17" t="s">
        <v>9</v>
      </c>
      <c r="C9" s="52">
        <v>1630</v>
      </c>
      <c r="D9" s="1">
        <f>C9*0.2</f>
        <v>326</v>
      </c>
      <c r="E9" s="1">
        <f>D9*8/1000</f>
        <v>2.608</v>
      </c>
      <c r="F9" s="53">
        <v>850</v>
      </c>
      <c r="G9" s="1">
        <f>F9*0.05</f>
        <v>42.5</v>
      </c>
      <c r="H9" s="1">
        <f>G9*8.3/1000</f>
        <v>0.35275000000000006</v>
      </c>
      <c r="I9" s="52">
        <v>1730</v>
      </c>
      <c r="J9" s="1">
        <f>I9*0.2</f>
        <v>346</v>
      </c>
      <c r="K9" s="1">
        <f>J9*8/1000</f>
        <v>2.768</v>
      </c>
      <c r="L9" s="53">
        <v>1120</v>
      </c>
      <c r="M9" s="1">
        <f>L9*0.05</f>
        <v>56</v>
      </c>
      <c r="N9" s="1">
        <f>M9*8.3/1000</f>
        <v>0.46480000000000005</v>
      </c>
    </row>
    <row r="10" spans="1:14" ht="12.75">
      <c r="A10" s="1">
        <v>2</v>
      </c>
      <c r="B10" s="17" t="s">
        <v>10</v>
      </c>
      <c r="C10" s="52">
        <v>1830</v>
      </c>
      <c r="D10" s="3">
        <f>C10*0.2</f>
        <v>366</v>
      </c>
      <c r="E10" s="1">
        <f>D10*8/1000</f>
        <v>2.928</v>
      </c>
      <c r="F10" s="52">
        <v>1320</v>
      </c>
      <c r="G10" s="1">
        <f>F10*0.05</f>
        <v>66</v>
      </c>
      <c r="H10" s="1">
        <f>G10*8.3/1000</f>
        <v>0.5478000000000001</v>
      </c>
      <c r="I10" s="52">
        <v>1830</v>
      </c>
      <c r="J10" s="1">
        <f aca="true" t="shared" si="1" ref="J10:J36">I10*0.2</f>
        <v>366</v>
      </c>
      <c r="K10" s="1">
        <f>J10*8/1000</f>
        <v>2.928</v>
      </c>
      <c r="L10" s="52">
        <v>1490</v>
      </c>
      <c r="M10" s="1">
        <f>L10*0.05</f>
        <v>74.5</v>
      </c>
      <c r="N10" s="1">
        <f>M10*8.3/1000</f>
        <v>0.6183500000000001</v>
      </c>
    </row>
    <row r="11" spans="1:14" ht="12.75">
      <c r="A11" s="1">
        <v>3</v>
      </c>
      <c r="B11" s="17" t="s">
        <v>11</v>
      </c>
      <c r="C11" s="52">
        <v>1480</v>
      </c>
      <c r="D11" s="35">
        <f aca="true" t="shared" si="2" ref="D11:D36">C11*0.2</f>
        <v>296</v>
      </c>
      <c r="E11" s="1">
        <f aca="true" t="shared" si="3" ref="E11:E36">D11*8/1000</f>
        <v>2.368</v>
      </c>
      <c r="F11" s="52">
        <v>1165</v>
      </c>
      <c r="G11" s="1">
        <f aca="true" t="shared" si="4" ref="G11:G36">F11*0.05</f>
        <v>58.25</v>
      </c>
      <c r="H11" s="1">
        <f aca="true" t="shared" si="5" ref="H11:H36">G11*8.3/1000</f>
        <v>0.48347500000000004</v>
      </c>
      <c r="I11" s="52">
        <v>1560</v>
      </c>
      <c r="J11" s="1">
        <f t="shared" si="1"/>
        <v>312</v>
      </c>
      <c r="K11" s="1">
        <f aca="true" t="shared" si="6" ref="K11:K36">J11*8/1000</f>
        <v>2.496</v>
      </c>
      <c r="L11" s="52">
        <v>1210</v>
      </c>
      <c r="M11" s="1">
        <f aca="true" t="shared" si="7" ref="M11:M36">L11*0.05</f>
        <v>60.5</v>
      </c>
      <c r="N11" s="1">
        <f aca="true" t="shared" si="8" ref="N11:N36">M11*8.3/1000</f>
        <v>0.50215</v>
      </c>
    </row>
    <row r="12" spans="1:14" ht="12.75">
      <c r="A12" s="1">
        <v>4</v>
      </c>
      <c r="B12" s="17" t="s">
        <v>12</v>
      </c>
      <c r="C12" s="52">
        <v>1180</v>
      </c>
      <c r="D12" s="1">
        <f t="shared" si="2"/>
        <v>236</v>
      </c>
      <c r="E12" s="1">
        <f t="shared" si="3"/>
        <v>1.888</v>
      </c>
      <c r="F12" s="53">
        <v>950</v>
      </c>
      <c r="G12" s="1">
        <f t="shared" si="4"/>
        <v>47.5</v>
      </c>
      <c r="H12" s="1">
        <f t="shared" si="5"/>
        <v>0.39425000000000004</v>
      </c>
      <c r="I12" s="52">
        <v>1280</v>
      </c>
      <c r="J12" s="1">
        <f t="shared" si="1"/>
        <v>256</v>
      </c>
      <c r="K12" s="1">
        <f t="shared" si="6"/>
        <v>2.048</v>
      </c>
      <c r="L12" s="53">
        <v>1230</v>
      </c>
      <c r="M12" s="1">
        <f t="shared" si="7"/>
        <v>61.5</v>
      </c>
      <c r="N12" s="1">
        <f t="shared" si="8"/>
        <v>0.5104500000000001</v>
      </c>
    </row>
    <row r="13" spans="1:14" ht="12.75">
      <c r="A13" s="1">
        <v>5</v>
      </c>
      <c r="B13" s="17" t="s">
        <v>13</v>
      </c>
      <c r="C13" s="52">
        <v>3878</v>
      </c>
      <c r="D13" s="1">
        <f t="shared" si="2"/>
        <v>775.6</v>
      </c>
      <c r="E13" s="1">
        <f t="shared" si="3"/>
        <v>6.2048000000000005</v>
      </c>
      <c r="F13" s="53">
        <v>980</v>
      </c>
      <c r="G13" s="1">
        <f t="shared" si="4"/>
        <v>49</v>
      </c>
      <c r="H13" s="1">
        <f t="shared" si="5"/>
        <v>0.40670000000000006</v>
      </c>
      <c r="I13" s="52">
        <v>4900</v>
      </c>
      <c r="J13" s="1">
        <f t="shared" si="1"/>
        <v>980</v>
      </c>
      <c r="K13" s="1">
        <f t="shared" si="6"/>
        <v>7.84</v>
      </c>
      <c r="L13" s="53">
        <v>1250</v>
      </c>
      <c r="M13" s="1">
        <f t="shared" si="7"/>
        <v>62.5</v>
      </c>
      <c r="N13" s="1">
        <f t="shared" si="8"/>
        <v>0.51875</v>
      </c>
    </row>
    <row r="14" spans="1:14" ht="12.75">
      <c r="A14" s="1">
        <v>6</v>
      </c>
      <c r="B14" s="17" t="s">
        <v>14</v>
      </c>
      <c r="C14" s="52">
        <v>1430</v>
      </c>
      <c r="D14" s="3">
        <f t="shared" si="2"/>
        <v>286</v>
      </c>
      <c r="E14" s="1">
        <f t="shared" si="3"/>
        <v>2.288</v>
      </c>
      <c r="F14" s="53">
        <v>960</v>
      </c>
      <c r="G14" s="1">
        <f t="shared" si="4"/>
        <v>48</v>
      </c>
      <c r="H14" s="1">
        <f t="shared" si="5"/>
        <v>0.39840000000000003</v>
      </c>
      <c r="I14" s="52">
        <v>1560</v>
      </c>
      <c r="J14" s="1">
        <f t="shared" si="1"/>
        <v>312</v>
      </c>
      <c r="K14" s="1">
        <f t="shared" si="6"/>
        <v>2.496</v>
      </c>
      <c r="L14" s="53">
        <v>1160</v>
      </c>
      <c r="M14" s="1">
        <f t="shared" si="7"/>
        <v>58</v>
      </c>
      <c r="N14" s="1">
        <f t="shared" si="8"/>
        <v>0.48140000000000005</v>
      </c>
    </row>
    <row r="15" spans="1:14" ht="12.75">
      <c r="A15" s="1">
        <v>7</v>
      </c>
      <c r="B15" s="17" t="s">
        <v>15</v>
      </c>
      <c r="C15" s="52">
        <v>1830</v>
      </c>
      <c r="D15" s="35">
        <f t="shared" si="2"/>
        <v>366</v>
      </c>
      <c r="E15" s="1">
        <f t="shared" si="3"/>
        <v>2.928</v>
      </c>
      <c r="F15" s="52">
        <v>1230</v>
      </c>
      <c r="G15" s="1">
        <f t="shared" si="4"/>
        <v>61.5</v>
      </c>
      <c r="H15" s="1">
        <f t="shared" si="5"/>
        <v>0.5104500000000001</v>
      </c>
      <c r="I15" s="52">
        <v>1890</v>
      </c>
      <c r="J15" s="1">
        <f t="shared" si="1"/>
        <v>378</v>
      </c>
      <c r="K15" s="1">
        <f t="shared" si="6"/>
        <v>3.024</v>
      </c>
      <c r="L15" s="52">
        <v>1450</v>
      </c>
      <c r="M15" s="1">
        <f t="shared" si="7"/>
        <v>72.5</v>
      </c>
      <c r="N15" s="1">
        <f t="shared" si="8"/>
        <v>0.60175</v>
      </c>
    </row>
    <row r="16" spans="1:14" ht="12.75">
      <c r="A16" s="1">
        <v>8</v>
      </c>
      <c r="B16" s="17" t="s">
        <v>16</v>
      </c>
      <c r="C16" s="52">
        <v>1480</v>
      </c>
      <c r="D16" s="1">
        <f t="shared" si="2"/>
        <v>296</v>
      </c>
      <c r="E16" s="1">
        <f t="shared" si="3"/>
        <v>2.368</v>
      </c>
      <c r="F16" s="53">
        <v>983</v>
      </c>
      <c r="G16" s="1">
        <f t="shared" si="4"/>
        <v>49.150000000000006</v>
      </c>
      <c r="H16" s="1">
        <f t="shared" si="5"/>
        <v>0.4079450000000001</v>
      </c>
      <c r="I16" s="52">
        <v>1580</v>
      </c>
      <c r="J16" s="1">
        <f t="shared" si="1"/>
        <v>316</v>
      </c>
      <c r="K16" s="1">
        <f t="shared" si="6"/>
        <v>2.528</v>
      </c>
      <c r="L16" s="53">
        <v>1170</v>
      </c>
      <c r="M16" s="1">
        <f t="shared" si="7"/>
        <v>58.5</v>
      </c>
      <c r="N16" s="1">
        <f t="shared" si="8"/>
        <v>0.4855500000000001</v>
      </c>
    </row>
    <row r="17" spans="1:14" ht="12.75">
      <c r="A17" s="1">
        <v>9</v>
      </c>
      <c r="B17" s="17" t="s">
        <v>17</v>
      </c>
      <c r="C17" s="52">
        <v>1530</v>
      </c>
      <c r="D17" s="1">
        <f t="shared" si="2"/>
        <v>306</v>
      </c>
      <c r="E17" s="1">
        <f t="shared" si="3"/>
        <v>2.448</v>
      </c>
      <c r="F17" s="53">
        <v>948</v>
      </c>
      <c r="G17" s="1">
        <f t="shared" si="4"/>
        <v>47.400000000000006</v>
      </c>
      <c r="H17" s="1">
        <f t="shared" si="5"/>
        <v>0.39342000000000005</v>
      </c>
      <c r="I17" s="52">
        <v>1630</v>
      </c>
      <c r="J17" s="1">
        <f t="shared" si="1"/>
        <v>326</v>
      </c>
      <c r="K17" s="1">
        <f t="shared" si="6"/>
        <v>2.608</v>
      </c>
      <c r="L17" s="53">
        <v>1220</v>
      </c>
      <c r="M17" s="1">
        <f t="shared" si="7"/>
        <v>61</v>
      </c>
      <c r="N17" s="1">
        <f t="shared" si="8"/>
        <v>0.5063000000000001</v>
      </c>
    </row>
    <row r="18" spans="1:14" ht="12.75">
      <c r="A18" s="1">
        <v>10</v>
      </c>
      <c r="B18" s="17" t="s">
        <v>18</v>
      </c>
      <c r="C18" s="52">
        <v>1680</v>
      </c>
      <c r="D18" s="3">
        <f t="shared" si="2"/>
        <v>336</v>
      </c>
      <c r="E18" s="1">
        <f t="shared" si="3"/>
        <v>2.688</v>
      </c>
      <c r="F18" s="53">
        <v>960</v>
      </c>
      <c r="G18" s="1">
        <f t="shared" si="4"/>
        <v>48</v>
      </c>
      <c r="H18" s="1">
        <f t="shared" si="5"/>
        <v>0.39840000000000003</v>
      </c>
      <c r="I18" s="52">
        <v>1800</v>
      </c>
      <c r="J18" s="1">
        <f t="shared" si="1"/>
        <v>360</v>
      </c>
      <c r="K18" s="1">
        <f t="shared" si="6"/>
        <v>2.88</v>
      </c>
      <c r="L18" s="53">
        <v>1100</v>
      </c>
      <c r="M18" s="1">
        <f t="shared" si="7"/>
        <v>55</v>
      </c>
      <c r="N18" s="1">
        <f t="shared" si="8"/>
        <v>0.4565000000000001</v>
      </c>
    </row>
    <row r="19" spans="1:14" ht="12.75">
      <c r="A19" s="1">
        <v>11</v>
      </c>
      <c r="B19" s="17" t="s">
        <v>19</v>
      </c>
      <c r="C19" s="52">
        <v>1580</v>
      </c>
      <c r="D19" s="35">
        <f t="shared" si="2"/>
        <v>316</v>
      </c>
      <c r="E19" s="1">
        <f t="shared" si="3"/>
        <v>2.528</v>
      </c>
      <c r="F19" s="53">
        <v>1100</v>
      </c>
      <c r="G19" s="1">
        <f t="shared" si="4"/>
        <v>55</v>
      </c>
      <c r="H19" s="1">
        <f t="shared" si="5"/>
        <v>0.4565000000000001</v>
      </c>
      <c r="I19" s="52">
        <v>1660</v>
      </c>
      <c r="J19" s="1">
        <f t="shared" si="1"/>
        <v>332</v>
      </c>
      <c r="K19" s="1">
        <f t="shared" si="6"/>
        <v>2.656</v>
      </c>
      <c r="L19" s="53">
        <v>1300</v>
      </c>
      <c r="M19" s="1">
        <f t="shared" si="7"/>
        <v>65</v>
      </c>
      <c r="N19" s="1">
        <f t="shared" si="8"/>
        <v>0.5395</v>
      </c>
    </row>
    <row r="20" spans="1:14" ht="12.75">
      <c r="A20" s="1">
        <v>12</v>
      </c>
      <c r="B20" s="17" t="s">
        <v>20</v>
      </c>
      <c r="C20" s="52">
        <v>1230</v>
      </c>
      <c r="D20" s="1">
        <f t="shared" si="2"/>
        <v>246</v>
      </c>
      <c r="E20" s="1">
        <f t="shared" si="3"/>
        <v>1.968</v>
      </c>
      <c r="F20" s="53">
        <v>850</v>
      </c>
      <c r="G20" s="1">
        <f t="shared" si="4"/>
        <v>42.5</v>
      </c>
      <c r="H20" s="1">
        <f t="shared" si="5"/>
        <v>0.35275000000000006</v>
      </c>
      <c r="I20" s="52">
        <v>1330</v>
      </c>
      <c r="J20" s="1">
        <f t="shared" si="1"/>
        <v>266</v>
      </c>
      <c r="K20" s="1">
        <f t="shared" si="6"/>
        <v>2.128</v>
      </c>
      <c r="L20" s="53">
        <v>1150</v>
      </c>
      <c r="M20" s="1">
        <f t="shared" si="7"/>
        <v>57.5</v>
      </c>
      <c r="N20" s="1">
        <f t="shared" si="8"/>
        <v>0.47725000000000006</v>
      </c>
    </row>
    <row r="21" spans="1:14" ht="12.75">
      <c r="A21" s="1">
        <v>13</v>
      </c>
      <c r="B21" s="17" t="s">
        <v>21</v>
      </c>
      <c r="C21" s="52">
        <v>1130</v>
      </c>
      <c r="D21" s="1">
        <f t="shared" si="2"/>
        <v>226</v>
      </c>
      <c r="E21" s="1">
        <f t="shared" si="3"/>
        <v>1.808</v>
      </c>
      <c r="F21" s="53">
        <v>850</v>
      </c>
      <c r="G21" s="1">
        <f t="shared" si="4"/>
        <v>42.5</v>
      </c>
      <c r="H21" s="1">
        <f t="shared" si="5"/>
        <v>0.35275000000000006</v>
      </c>
      <c r="I21" s="52">
        <v>1230</v>
      </c>
      <c r="J21" s="1">
        <f t="shared" si="1"/>
        <v>246</v>
      </c>
      <c r="K21" s="1">
        <f t="shared" si="6"/>
        <v>1.968</v>
      </c>
      <c r="L21" s="53">
        <v>1110</v>
      </c>
      <c r="M21" s="1">
        <f t="shared" si="7"/>
        <v>55.5</v>
      </c>
      <c r="N21" s="1">
        <f t="shared" si="8"/>
        <v>0.46065000000000006</v>
      </c>
    </row>
    <row r="22" spans="1:14" ht="12.75">
      <c r="A22" s="1">
        <v>14</v>
      </c>
      <c r="B22" s="17" t="s">
        <v>22</v>
      </c>
      <c r="C22" s="52">
        <v>1080</v>
      </c>
      <c r="D22" s="3">
        <f t="shared" si="2"/>
        <v>216</v>
      </c>
      <c r="E22" s="1">
        <f t="shared" si="3"/>
        <v>1.728</v>
      </c>
      <c r="F22" s="53">
        <v>600</v>
      </c>
      <c r="G22" s="1">
        <f t="shared" si="4"/>
        <v>30</v>
      </c>
      <c r="H22" s="1">
        <f t="shared" si="5"/>
        <v>0.24900000000000003</v>
      </c>
      <c r="I22" s="52">
        <v>1160</v>
      </c>
      <c r="J22" s="1">
        <f t="shared" si="1"/>
        <v>232</v>
      </c>
      <c r="K22" s="1">
        <f t="shared" si="6"/>
        <v>1.856</v>
      </c>
      <c r="L22" s="53">
        <v>710</v>
      </c>
      <c r="M22" s="1">
        <f t="shared" si="7"/>
        <v>35.5</v>
      </c>
      <c r="N22" s="1">
        <f t="shared" si="8"/>
        <v>0.29465</v>
      </c>
    </row>
    <row r="23" spans="1:14" ht="12.75">
      <c r="A23" s="1">
        <v>15</v>
      </c>
      <c r="B23" s="17" t="s">
        <v>23</v>
      </c>
      <c r="C23" s="52">
        <v>1580</v>
      </c>
      <c r="D23" s="35">
        <f t="shared" si="2"/>
        <v>316</v>
      </c>
      <c r="E23" s="1">
        <f t="shared" si="3"/>
        <v>2.528</v>
      </c>
      <c r="F23" s="53">
        <v>955</v>
      </c>
      <c r="G23" s="1">
        <f t="shared" si="4"/>
        <v>47.75</v>
      </c>
      <c r="H23" s="1">
        <f t="shared" si="5"/>
        <v>0.39632500000000004</v>
      </c>
      <c r="I23" s="52">
        <v>1660</v>
      </c>
      <c r="J23" s="1">
        <f t="shared" si="1"/>
        <v>332</v>
      </c>
      <c r="K23" s="1">
        <f t="shared" si="6"/>
        <v>2.656</v>
      </c>
      <c r="L23" s="53">
        <v>1110</v>
      </c>
      <c r="M23" s="1">
        <f t="shared" si="7"/>
        <v>55.5</v>
      </c>
      <c r="N23" s="1">
        <f t="shared" si="8"/>
        <v>0.46065000000000006</v>
      </c>
    </row>
    <row r="24" spans="1:14" ht="12.75">
      <c r="A24" s="1">
        <v>16</v>
      </c>
      <c r="B24" s="17" t="s">
        <v>24</v>
      </c>
      <c r="C24" s="52">
        <v>1234</v>
      </c>
      <c r="D24" s="1">
        <f t="shared" si="2"/>
        <v>246.8</v>
      </c>
      <c r="E24" s="1">
        <f t="shared" si="3"/>
        <v>1.9744000000000002</v>
      </c>
      <c r="F24" s="53">
        <v>855</v>
      </c>
      <c r="G24" s="1">
        <f t="shared" si="4"/>
        <v>42.75</v>
      </c>
      <c r="H24" s="1">
        <f t="shared" si="5"/>
        <v>0.35482500000000006</v>
      </c>
      <c r="I24" s="52">
        <v>1340</v>
      </c>
      <c r="J24" s="1">
        <f t="shared" si="1"/>
        <v>268</v>
      </c>
      <c r="K24" s="1">
        <f t="shared" si="6"/>
        <v>2.144</v>
      </c>
      <c r="L24" s="53">
        <v>1050</v>
      </c>
      <c r="M24" s="1">
        <f t="shared" si="7"/>
        <v>52.5</v>
      </c>
      <c r="N24" s="1">
        <f t="shared" si="8"/>
        <v>0.4357500000000001</v>
      </c>
    </row>
    <row r="25" spans="1:14" ht="12.75">
      <c r="A25" s="1">
        <v>17</v>
      </c>
      <c r="B25" s="17" t="s">
        <v>25</v>
      </c>
      <c r="C25" s="52">
        <v>1380</v>
      </c>
      <c r="D25" s="1">
        <f t="shared" si="2"/>
        <v>276</v>
      </c>
      <c r="E25" s="1">
        <f t="shared" si="3"/>
        <v>2.208</v>
      </c>
      <c r="F25" s="53">
        <v>955</v>
      </c>
      <c r="G25" s="1">
        <f t="shared" si="4"/>
        <v>47.75</v>
      </c>
      <c r="H25" s="1">
        <f t="shared" si="5"/>
        <v>0.39632500000000004</v>
      </c>
      <c r="I25" s="52">
        <v>1460</v>
      </c>
      <c r="J25" s="1">
        <f t="shared" si="1"/>
        <v>292</v>
      </c>
      <c r="K25" s="1">
        <f t="shared" si="6"/>
        <v>2.336</v>
      </c>
      <c r="L25" s="53">
        <v>1150</v>
      </c>
      <c r="M25" s="1">
        <f t="shared" si="7"/>
        <v>57.5</v>
      </c>
      <c r="N25" s="1">
        <f t="shared" si="8"/>
        <v>0.47725000000000006</v>
      </c>
    </row>
    <row r="26" spans="1:14" ht="12.75">
      <c r="A26" s="1">
        <v>18</v>
      </c>
      <c r="B26" s="17" t="s">
        <v>26</v>
      </c>
      <c r="C26" s="52">
        <v>1230</v>
      </c>
      <c r="D26" s="3">
        <f t="shared" si="2"/>
        <v>246</v>
      </c>
      <c r="E26" s="1">
        <f t="shared" si="3"/>
        <v>1.968</v>
      </c>
      <c r="F26" s="53">
        <v>655</v>
      </c>
      <c r="G26" s="1">
        <f t="shared" si="4"/>
        <v>32.75</v>
      </c>
      <c r="H26" s="1">
        <f t="shared" si="5"/>
        <v>0.27182500000000004</v>
      </c>
      <c r="I26" s="52">
        <v>1345</v>
      </c>
      <c r="J26" s="1">
        <f t="shared" si="1"/>
        <v>269</v>
      </c>
      <c r="K26" s="1">
        <f t="shared" si="6"/>
        <v>2.152</v>
      </c>
      <c r="L26" s="53">
        <v>710</v>
      </c>
      <c r="M26" s="1">
        <f t="shared" si="7"/>
        <v>35.5</v>
      </c>
      <c r="N26" s="1">
        <f t="shared" si="8"/>
        <v>0.29465</v>
      </c>
    </row>
    <row r="27" spans="1:14" ht="12.75">
      <c r="A27" s="1">
        <v>19</v>
      </c>
      <c r="B27" s="17" t="s">
        <v>27</v>
      </c>
      <c r="C27" s="52">
        <v>1030</v>
      </c>
      <c r="D27" s="35">
        <f t="shared" si="2"/>
        <v>206</v>
      </c>
      <c r="E27" s="1">
        <f t="shared" si="3"/>
        <v>1.648</v>
      </c>
      <c r="F27" s="53">
        <v>581</v>
      </c>
      <c r="G27" s="1">
        <f t="shared" si="4"/>
        <v>29.05</v>
      </c>
      <c r="H27" s="1">
        <f t="shared" si="5"/>
        <v>0.24111500000000002</v>
      </c>
      <c r="I27" s="52">
        <v>1150</v>
      </c>
      <c r="J27" s="1">
        <f t="shared" si="1"/>
        <v>230</v>
      </c>
      <c r="K27" s="1">
        <f t="shared" si="6"/>
        <v>1.84</v>
      </c>
      <c r="L27" s="53">
        <v>720</v>
      </c>
      <c r="M27" s="1">
        <f t="shared" si="7"/>
        <v>36</v>
      </c>
      <c r="N27" s="1">
        <f t="shared" si="8"/>
        <v>0.2988</v>
      </c>
    </row>
    <row r="28" spans="1:14" ht="12.75">
      <c r="A28" s="1">
        <v>20</v>
      </c>
      <c r="B28" s="17" t="s">
        <v>28</v>
      </c>
      <c r="C28" s="52">
        <v>1480</v>
      </c>
      <c r="D28" s="1">
        <f t="shared" si="2"/>
        <v>296</v>
      </c>
      <c r="E28" s="1">
        <f t="shared" si="3"/>
        <v>2.368</v>
      </c>
      <c r="F28" s="52">
        <v>1055</v>
      </c>
      <c r="G28" s="1">
        <f t="shared" si="4"/>
        <v>52.75</v>
      </c>
      <c r="H28" s="1">
        <f t="shared" si="5"/>
        <v>0.437825</v>
      </c>
      <c r="I28" s="52">
        <v>1590</v>
      </c>
      <c r="J28" s="1">
        <f t="shared" si="1"/>
        <v>318</v>
      </c>
      <c r="K28" s="1">
        <f t="shared" si="6"/>
        <v>2.544</v>
      </c>
      <c r="L28" s="52">
        <v>1200</v>
      </c>
      <c r="M28" s="1">
        <f t="shared" si="7"/>
        <v>60</v>
      </c>
      <c r="N28" s="1">
        <f t="shared" si="8"/>
        <v>0.49800000000000005</v>
      </c>
    </row>
    <row r="29" spans="1:14" ht="12.75">
      <c r="A29" s="1">
        <v>21</v>
      </c>
      <c r="B29" s="17" t="s">
        <v>29</v>
      </c>
      <c r="C29" s="52">
        <v>1130</v>
      </c>
      <c r="D29" s="1">
        <f t="shared" si="2"/>
        <v>226</v>
      </c>
      <c r="E29" s="1">
        <f t="shared" si="3"/>
        <v>1.808</v>
      </c>
      <c r="F29" s="52">
        <v>1255</v>
      </c>
      <c r="G29" s="1">
        <f t="shared" si="4"/>
        <v>62.75</v>
      </c>
      <c r="H29" s="1">
        <f t="shared" si="5"/>
        <v>0.5208250000000001</v>
      </c>
      <c r="I29" s="52">
        <v>1350</v>
      </c>
      <c r="J29" s="1">
        <f t="shared" si="1"/>
        <v>270</v>
      </c>
      <c r="K29" s="1">
        <f t="shared" si="6"/>
        <v>2.16</v>
      </c>
      <c r="L29" s="52">
        <v>1420</v>
      </c>
      <c r="M29" s="1">
        <f t="shared" si="7"/>
        <v>71</v>
      </c>
      <c r="N29" s="1">
        <f t="shared" si="8"/>
        <v>0.5893</v>
      </c>
    </row>
    <row r="30" spans="1:14" ht="12.75">
      <c r="A30" s="1">
        <v>22</v>
      </c>
      <c r="B30" s="17" t="s">
        <v>30</v>
      </c>
      <c r="C30" s="53">
        <v>880</v>
      </c>
      <c r="D30" s="3">
        <f t="shared" si="2"/>
        <v>176</v>
      </c>
      <c r="E30" s="1">
        <f t="shared" si="3"/>
        <v>1.408</v>
      </c>
      <c r="F30" s="53">
        <v>706</v>
      </c>
      <c r="G30" s="1">
        <f t="shared" si="4"/>
        <v>35.300000000000004</v>
      </c>
      <c r="H30" s="1">
        <f t="shared" si="5"/>
        <v>0.2929900000000001</v>
      </c>
      <c r="I30" s="53">
        <v>860</v>
      </c>
      <c r="J30" s="1">
        <f t="shared" si="1"/>
        <v>172</v>
      </c>
      <c r="K30" s="1">
        <f t="shared" si="6"/>
        <v>1.376</v>
      </c>
      <c r="L30" s="53">
        <v>950</v>
      </c>
      <c r="M30" s="1">
        <f t="shared" si="7"/>
        <v>47.5</v>
      </c>
      <c r="N30" s="1">
        <f t="shared" si="8"/>
        <v>0.39425000000000004</v>
      </c>
    </row>
    <row r="31" spans="1:14" ht="12.75">
      <c r="A31" s="1">
        <v>23</v>
      </c>
      <c r="B31" s="17" t="s">
        <v>31</v>
      </c>
      <c r="C31" s="53">
        <v>680</v>
      </c>
      <c r="D31" s="35">
        <f t="shared" si="2"/>
        <v>136</v>
      </c>
      <c r="E31" s="1">
        <f t="shared" si="3"/>
        <v>1.088</v>
      </c>
      <c r="F31" s="53">
        <v>630</v>
      </c>
      <c r="G31" s="1">
        <f t="shared" si="4"/>
        <v>31.5</v>
      </c>
      <c r="H31" s="1">
        <f t="shared" si="5"/>
        <v>0.26145000000000007</v>
      </c>
      <c r="I31" s="53">
        <v>860</v>
      </c>
      <c r="J31" s="1">
        <f t="shared" si="1"/>
        <v>172</v>
      </c>
      <c r="K31" s="1">
        <f t="shared" si="6"/>
        <v>1.376</v>
      </c>
      <c r="L31" s="53">
        <v>810</v>
      </c>
      <c r="M31" s="1">
        <f t="shared" si="7"/>
        <v>40.5</v>
      </c>
      <c r="N31" s="1">
        <f t="shared" si="8"/>
        <v>0.33615000000000006</v>
      </c>
    </row>
    <row r="32" spans="1:14" ht="12.75">
      <c r="A32" s="1">
        <v>24</v>
      </c>
      <c r="B32" s="17" t="s">
        <v>32</v>
      </c>
      <c r="C32" s="53">
        <v>480</v>
      </c>
      <c r="D32" s="1">
        <f t="shared" si="2"/>
        <v>96</v>
      </c>
      <c r="E32" s="1">
        <f t="shared" si="3"/>
        <v>0.768</v>
      </c>
      <c r="F32" s="53">
        <v>690</v>
      </c>
      <c r="G32" s="1">
        <f t="shared" si="4"/>
        <v>34.5</v>
      </c>
      <c r="H32" s="1">
        <f t="shared" si="5"/>
        <v>0.28635000000000005</v>
      </c>
      <c r="I32" s="53">
        <v>430</v>
      </c>
      <c r="J32" s="1">
        <f t="shared" si="1"/>
        <v>86</v>
      </c>
      <c r="K32" s="1">
        <f t="shared" si="6"/>
        <v>0.688</v>
      </c>
      <c r="L32" s="53">
        <v>850</v>
      </c>
      <c r="M32" s="1">
        <f t="shared" si="7"/>
        <v>42.5</v>
      </c>
      <c r="N32" s="1">
        <f t="shared" si="8"/>
        <v>0.35275000000000006</v>
      </c>
    </row>
    <row r="33" spans="1:14" ht="12.75">
      <c r="A33" s="1">
        <v>25</v>
      </c>
      <c r="B33" s="17" t="s">
        <v>33</v>
      </c>
      <c r="C33" s="53">
        <v>630</v>
      </c>
      <c r="D33" s="35">
        <f t="shared" si="2"/>
        <v>126</v>
      </c>
      <c r="E33" s="1">
        <f t="shared" si="3"/>
        <v>1.008</v>
      </c>
      <c r="F33" s="53">
        <v>584</v>
      </c>
      <c r="G33" s="1">
        <f t="shared" si="4"/>
        <v>29.200000000000003</v>
      </c>
      <c r="H33" s="1">
        <f t="shared" si="5"/>
        <v>0.24236000000000005</v>
      </c>
      <c r="I33" s="53">
        <v>725</v>
      </c>
      <c r="J33" s="1">
        <f t="shared" si="1"/>
        <v>145</v>
      </c>
      <c r="K33" s="1">
        <f t="shared" si="6"/>
        <v>1.16</v>
      </c>
      <c r="L33" s="53">
        <v>620</v>
      </c>
      <c r="M33" s="1">
        <f t="shared" si="7"/>
        <v>31</v>
      </c>
      <c r="N33" s="1">
        <f t="shared" si="8"/>
        <v>0.25730000000000003</v>
      </c>
    </row>
    <row r="34" spans="1:14" ht="12.75">
      <c r="A34" s="1">
        <v>26</v>
      </c>
      <c r="B34" s="17" t="s">
        <v>34</v>
      </c>
      <c r="C34" s="53">
        <v>630</v>
      </c>
      <c r="D34" s="1">
        <f t="shared" si="2"/>
        <v>126</v>
      </c>
      <c r="E34" s="1">
        <f t="shared" si="3"/>
        <v>1.008</v>
      </c>
      <c r="F34" s="53">
        <v>773</v>
      </c>
      <c r="G34" s="1">
        <f t="shared" si="4"/>
        <v>38.650000000000006</v>
      </c>
      <c r="H34" s="1">
        <f t="shared" si="5"/>
        <v>0.32079500000000005</v>
      </c>
      <c r="I34" s="53">
        <v>630</v>
      </c>
      <c r="J34" s="1">
        <f t="shared" si="1"/>
        <v>126</v>
      </c>
      <c r="K34" s="1">
        <f t="shared" si="6"/>
        <v>1.008</v>
      </c>
      <c r="L34" s="53">
        <v>930</v>
      </c>
      <c r="M34" s="1">
        <f t="shared" si="7"/>
        <v>46.5</v>
      </c>
      <c r="N34" s="1">
        <f t="shared" si="8"/>
        <v>0.38595000000000007</v>
      </c>
    </row>
    <row r="35" spans="1:14" ht="12.75">
      <c r="A35" s="1">
        <v>27</v>
      </c>
      <c r="B35" s="17" t="s">
        <v>35</v>
      </c>
      <c r="C35" s="53">
        <v>730</v>
      </c>
      <c r="D35" s="3">
        <f t="shared" si="2"/>
        <v>146</v>
      </c>
      <c r="E35" s="1">
        <f t="shared" si="3"/>
        <v>1.168</v>
      </c>
      <c r="F35" s="53">
        <v>698</v>
      </c>
      <c r="G35" s="1">
        <f t="shared" si="4"/>
        <v>34.9</v>
      </c>
      <c r="H35" s="1">
        <f t="shared" si="5"/>
        <v>0.28967000000000004</v>
      </c>
      <c r="I35" s="53">
        <v>730</v>
      </c>
      <c r="J35" s="1">
        <f t="shared" si="1"/>
        <v>146</v>
      </c>
      <c r="K35" s="1">
        <f t="shared" si="6"/>
        <v>1.168</v>
      </c>
      <c r="L35" s="53">
        <v>860</v>
      </c>
      <c r="M35" s="1">
        <f t="shared" si="7"/>
        <v>43</v>
      </c>
      <c r="N35" s="1">
        <f t="shared" si="8"/>
        <v>0.35690000000000005</v>
      </c>
    </row>
    <row r="36" spans="1:14" ht="12.75">
      <c r="A36" s="2">
        <v>28</v>
      </c>
      <c r="B36" s="18" t="s">
        <v>36</v>
      </c>
      <c r="C36" s="54">
        <v>730</v>
      </c>
      <c r="D36" s="47">
        <f t="shared" si="2"/>
        <v>146</v>
      </c>
      <c r="E36" s="2">
        <f t="shared" si="3"/>
        <v>1.168</v>
      </c>
      <c r="F36" s="54">
        <v>862</v>
      </c>
      <c r="G36" s="2">
        <f t="shared" si="4"/>
        <v>43.1</v>
      </c>
      <c r="H36" s="2">
        <f t="shared" si="5"/>
        <v>0.35773</v>
      </c>
      <c r="I36" s="54">
        <v>730</v>
      </c>
      <c r="J36" s="2">
        <f t="shared" si="1"/>
        <v>146</v>
      </c>
      <c r="K36" s="2">
        <f t="shared" si="6"/>
        <v>1.168</v>
      </c>
      <c r="L36" s="54">
        <v>950</v>
      </c>
      <c r="M36" s="2">
        <f t="shared" si="7"/>
        <v>47.5</v>
      </c>
      <c r="N36" s="2">
        <f t="shared" si="8"/>
        <v>0.39425000000000004</v>
      </c>
    </row>
    <row r="37" spans="2:9" ht="12.75">
      <c r="B37" s="25"/>
      <c r="C37" s="41"/>
      <c r="D37" s="25"/>
      <c r="E37" s="25"/>
      <c r="F37" s="41"/>
      <c r="G37" s="21"/>
      <c r="H37" s="21"/>
      <c r="I37" s="22"/>
    </row>
    <row r="42" ht="12.75">
      <c r="H42">
        <f>17.5*40</f>
        <v>700</v>
      </c>
    </row>
  </sheetData>
  <mergeCells count="11">
    <mergeCell ref="B3:K3"/>
    <mergeCell ref="A8:B8"/>
    <mergeCell ref="I5:N5"/>
    <mergeCell ref="B2:J2"/>
    <mergeCell ref="A5:A7"/>
    <mergeCell ref="B5:B7"/>
    <mergeCell ref="C5:H5"/>
    <mergeCell ref="C6:E6"/>
    <mergeCell ref="I6:K6"/>
    <mergeCell ref="F6:H6"/>
    <mergeCell ref="L6:N6"/>
  </mergeCells>
  <printOptions/>
  <pageMargins left="0.75" right="0.75" top="0.2" bottom="1" header="0.6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F15" sqref="F15"/>
    </sheetView>
  </sheetViews>
  <sheetFormatPr defaultColWidth="9.140625" defaultRowHeight="12.75"/>
  <sheetData>
    <row r="1" spans="1:6" ht="12.75">
      <c r="A1" s="61" t="s">
        <v>0</v>
      </c>
      <c r="B1" s="61"/>
      <c r="C1" s="61"/>
      <c r="D1" s="61"/>
      <c r="E1" s="61"/>
      <c r="F1" s="61"/>
    </row>
    <row r="2" spans="2:12" ht="12.75">
      <c r="B2" s="56" t="s">
        <v>44</v>
      </c>
      <c r="C2" s="56"/>
      <c r="D2" s="56"/>
      <c r="E2" s="56"/>
      <c r="F2" s="56"/>
      <c r="G2" s="56"/>
      <c r="H2" s="56"/>
      <c r="I2" s="56"/>
      <c r="J2" s="56"/>
      <c r="K2" s="56"/>
      <c r="L2" s="6"/>
    </row>
    <row r="4" spans="1:12" ht="12.75">
      <c r="A4" s="75" t="s">
        <v>42</v>
      </c>
      <c r="B4" s="77" t="s">
        <v>50</v>
      </c>
      <c r="C4" s="73" t="s">
        <v>7</v>
      </c>
      <c r="D4" s="73"/>
      <c r="E4" s="73"/>
      <c r="F4" s="73"/>
      <c r="G4" s="73"/>
      <c r="H4" s="73" t="s">
        <v>8</v>
      </c>
      <c r="I4" s="73"/>
      <c r="J4" s="73"/>
      <c r="K4" s="73"/>
      <c r="L4" s="73"/>
    </row>
    <row r="5" spans="1:12" ht="102">
      <c r="A5" s="76"/>
      <c r="B5" s="73"/>
      <c r="C5" s="10" t="s">
        <v>46</v>
      </c>
      <c r="D5" s="9" t="s">
        <v>47</v>
      </c>
      <c r="E5" s="9" t="s">
        <v>48</v>
      </c>
      <c r="F5" s="9" t="s">
        <v>49</v>
      </c>
      <c r="G5" s="9" t="s">
        <v>45</v>
      </c>
      <c r="H5" s="9" t="s">
        <v>46</v>
      </c>
      <c r="I5" s="9" t="s">
        <v>47</v>
      </c>
      <c r="J5" s="9" t="s">
        <v>48</v>
      </c>
      <c r="K5" s="9" t="s">
        <v>49</v>
      </c>
      <c r="L5" s="9" t="s">
        <v>45</v>
      </c>
    </row>
    <row r="6" spans="1:12" ht="12.75">
      <c r="A6" s="12">
        <v>1</v>
      </c>
      <c r="B6" s="11" t="s">
        <v>9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2.75">
      <c r="A7" s="12">
        <v>2</v>
      </c>
      <c r="B7" s="11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2.75">
      <c r="A8" s="12">
        <v>3</v>
      </c>
      <c r="B8" s="11" t="s">
        <v>11</v>
      </c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2.75">
      <c r="A9" s="12">
        <v>4</v>
      </c>
      <c r="B9" s="11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2.75">
      <c r="A10" s="12">
        <v>5</v>
      </c>
      <c r="B10" s="11" t="s">
        <v>13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12">
        <v>6</v>
      </c>
      <c r="B11" s="11" t="s">
        <v>14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12">
        <v>7</v>
      </c>
      <c r="B12" s="11" t="s">
        <v>15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2.75">
      <c r="A13" s="12">
        <v>8</v>
      </c>
      <c r="B13" s="11" t="s">
        <v>16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2.75">
      <c r="A14" s="12">
        <v>9</v>
      </c>
      <c r="B14" s="11" t="s">
        <v>17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12">
        <v>10</v>
      </c>
      <c r="B15" s="11" t="s">
        <v>18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12">
        <v>11</v>
      </c>
      <c r="B16" s="11" t="s">
        <v>19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12">
        <v>12</v>
      </c>
      <c r="B17" s="11" t="s">
        <v>20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12">
        <v>13</v>
      </c>
      <c r="B18" s="11" t="s">
        <v>21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2.75">
      <c r="A19" s="12">
        <v>14</v>
      </c>
      <c r="B19" s="11" t="s">
        <v>22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12">
        <v>15</v>
      </c>
      <c r="B20" s="11" t="s">
        <v>23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12">
        <v>16</v>
      </c>
      <c r="B21" s="11" t="s">
        <v>24</v>
      </c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2.75">
      <c r="A22" s="12">
        <v>17</v>
      </c>
      <c r="B22" s="11" t="s">
        <v>25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2.75">
      <c r="A23" s="12">
        <v>18</v>
      </c>
      <c r="B23" s="11" t="s">
        <v>26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12">
        <v>19</v>
      </c>
      <c r="B24" s="11" t="s">
        <v>27</v>
      </c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.75">
      <c r="A25" s="12">
        <v>20</v>
      </c>
      <c r="B25" s="11" t="s">
        <v>28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2.75">
      <c r="A26" s="12">
        <v>21</v>
      </c>
      <c r="B26" s="11" t="s">
        <v>29</v>
      </c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2.75">
      <c r="A27" s="12">
        <v>22</v>
      </c>
      <c r="B27" s="11" t="s">
        <v>30</v>
      </c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2.75">
      <c r="A28" s="12">
        <v>23</v>
      </c>
      <c r="B28" s="11" t="s">
        <v>31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12">
        <v>24</v>
      </c>
      <c r="B29" s="11" t="s">
        <v>32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12">
        <v>25</v>
      </c>
      <c r="B30" s="11" t="s">
        <v>33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12">
        <v>26</v>
      </c>
      <c r="B31" s="11" t="s">
        <v>34</v>
      </c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2.75">
      <c r="A32" s="12">
        <v>27</v>
      </c>
      <c r="B32" s="11" t="s">
        <v>35</v>
      </c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2.75">
      <c r="A33" s="12">
        <v>28</v>
      </c>
      <c r="B33" s="11" t="s">
        <v>36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mergeCells count="6">
    <mergeCell ref="A1:F1"/>
    <mergeCell ref="B2:K2"/>
    <mergeCell ref="C4:G4"/>
    <mergeCell ref="H4:L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</dc:creator>
  <cp:keywords/>
  <dc:description/>
  <cp:lastModifiedBy>Duong Tra Giang</cp:lastModifiedBy>
  <cp:lastPrinted>2012-03-21T15:49:52Z</cp:lastPrinted>
  <dcterms:created xsi:type="dcterms:W3CDTF">2012-02-05T01:32:01Z</dcterms:created>
  <dcterms:modified xsi:type="dcterms:W3CDTF">2012-03-21T15:50:04Z</dcterms:modified>
  <cp:category/>
  <cp:version/>
  <cp:contentType/>
  <cp:contentStatus/>
</cp:coreProperties>
</file>